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k2\Userdata$\mikulkova\Desktop\UMR\KR UMR 26.9.2024\Materiály Janka\KR UMR RK-LM 26.9.2024\"/>
    </mc:Choice>
  </mc:AlternateContent>
  <xr:revisionPtr revIDLastSave="0" documentId="13_ncr:1_{FDD2757E-3453-460B-BEAA-2417EED6A53F}" xr6:coauthVersionLast="47" xr6:coauthVersionMax="47" xr10:uidLastSave="{00000000-0000-0000-0000-000000000000}"/>
  <bookViews>
    <workbookView xWindow="0" yWindow="690" windowWidth="29040" windowHeight="15510" xr2:uid="{00000000-000D-0000-FFFF-FFFF00000000}"/>
  </bookViews>
  <sheets>
    <sheet name="zásobník PZ" sheetId="1" r:id="rId1"/>
    <sheet name="použité skratky" sheetId="2" r:id="rId2"/>
  </sheets>
  <definedNames>
    <definedName name="_xlnm._FilterDatabase" localSheetId="0" hidden="1">'zásobník PZ'!$A$2:$N$88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M81" i="1" s="1"/>
  <c r="E80" i="1"/>
  <c r="K80" i="1" s="1"/>
  <c r="E79" i="1"/>
  <c r="K79" i="1" s="1"/>
  <c r="E78" i="1"/>
  <c r="M78" i="1" s="1"/>
  <c r="E77" i="1"/>
  <c r="K77" i="1" s="1"/>
  <c r="E76" i="1"/>
  <c r="M76" i="1" s="1"/>
  <c r="E75" i="1"/>
  <c r="M75" i="1" s="1"/>
  <c r="E74" i="1"/>
  <c r="K74" i="1" s="1"/>
  <c r="E73" i="1"/>
  <c r="L73" i="1" s="1"/>
  <c r="E72" i="1"/>
  <c r="M72" i="1" s="1"/>
  <c r="E71" i="1"/>
  <c r="K71" i="1" s="1"/>
  <c r="E70" i="1"/>
  <c r="M70" i="1" s="1"/>
  <c r="E69" i="1"/>
  <c r="M69" i="1" s="1"/>
  <c r="E68" i="1"/>
  <c r="M68" i="1" s="1"/>
  <c r="E67" i="1"/>
  <c r="M67" i="1" s="1"/>
  <c r="E66" i="1"/>
  <c r="K66" i="1" s="1"/>
  <c r="E65" i="1"/>
  <c r="M65" i="1" s="1"/>
  <c r="E64" i="1"/>
  <c r="M64" i="1" s="1"/>
  <c r="E63" i="1"/>
  <c r="M63" i="1" s="1"/>
  <c r="E62" i="1"/>
  <c r="K62" i="1" s="1"/>
  <c r="E61" i="1"/>
  <c r="K61" i="1" s="1"/>
  <c r="E60" i="1"/>
  <c r="L60" i="1" s="1"/>
  <c r="E59" i="1"/>
  <c r="K59" i="1" s="1"/>
  <c r="E58" i="1"/>
  <c r="K58" i="1" s="1"/>
  <c r="E57" i="1"/>
  <c r="K57" i="1" s="1"/>
  <c r="E56" i="1"/>
  <c r="K56" i="1" s="1"/>
  <c r="E55" i="1"/>
  <c r="K55" i="1" s="1"/>
  <c r="E54" i="1"/>
  <c r="K54" i="1" s="1"/>
  <c r="E53" i="1"/>
  <c r="K53" i="1" s="1"/>
  <c r="E52" i="1"/>
  <c r="M52" i="1" s="1"/>
  <c r="E51" i="1"/>
  <c r="M51" i="1" s="1"/>
  <c r="E50" i="1"/>
  <c r="M50" i="1" s="1"/>
  <c r="E49" i="1"/>
  <c r="M49" i="1" s="1"/>
  <c r="E48" i="1"/>
  <c r="M48" i="1" s="1"/>
  <c r="E47" i="1"/>
  <c r="M47" i="1" s="1"/>
  <c r="E46" i="1"/>
  <c r="K46" i="1" s="1"/>
  <c r="E45" i="1"/>
  <c r="K45" i="1" s="1"/>
  <c r="E44" i="1"/>
  <c r="K44" i="1" s="1"/>
  <c r="E43" i="1"/>
  <c r="L43" i="1" s="1"/>
  <c r="E42" i="1"/>
  <c r="K42" i="1" s="1"/>
  <c r="E41" i="1"/>
  <c r="L41" i="1" s="1"/>
  <c r="K40" i="1"/>
  <c r="F40" i="1"/>
  <c r="E39" i="1"/>
  <c r="K39" i="1" s="1"/>
  <c r="K22" i="1"/>
  <c r="F22" i="1"/>
  <c r="E33" i="1"/>
  <c r="M33" i="1" s="1"/>
  <c r="F35" i="1"/>
  <c r="E26" i="1" l="1"/>
  <c r="K26" i="1" s="1"/>
  <c r="K16" i="1"/>
  <c r="K19" i="1"/>
  <c r="E21" i="1"/>
  <c r="K21" i="1" s="1"/>
  <c r="E20" i="1"/>
  <c r="K20" i="1" s="1"/>
  <c r="K35" i="1"/>
  <c r="K38" i="1"/>
  <c r="K37" i="1"/>
  <c r="K23" i="1"/>
  <c r="K15" i="1"/>
  <c r="K14" i="1"/>
  <c r="K24" i="1"/>
  <c r="K30" i="1"/>
  <c r="K7" i="1"/>
  <c r="K6" i="1"/>
  <c r="K32" i="1"/>
  <c r="K11" i="1"/>
  <c r="K27" i="1"/>
  <c r="L3" i="1"/>
  <c r="F23" i="1" l="1"/>
  <c r="F19" i="1"/>
  <c r="E18" i="1"/>
  <c r="K18" i="1" s="1"/>
  <c r="E34" i="1"/>
  <c r="M34" i="1" s="1"/>
  <c r="E12" i="1"/>
  <c r="M12" i="1" s="1"/>
  <c r="E25" i="1"/>
  <c r="L25" i="1" s="1"/>
  <c r="E10" i="1"/>
  <c r="K10" i="1" s="1"/>
  <c r="E29" i="1"/>
  <c r="M29" i="1" s="1"/>
  <c r="E5" i="1"/>
  <c r="M5" i="1" s="1"/>
  <c r="E31" i="1"/>
  <c r="M31" i="1" s="1"/>
  <c r="E17" i="1"/>
  <c r="K17" i="1" s="1"/>
  <c r="E8" i="1"/>
  <c r="M8" i="1" s="1"/>
  <c r="E13" i="1"/>
  <c r="M13" i="1" s="1"/>
  <c r="E9" i="1"/>
  <c r="K9" i="1" s="1"/>
  <c r="E28" i="1"/>
  <c r="M28" i="1" s="1"/>
  <c r="E4" i="1"/>
  <c r="M4" i="1" s="1"/>
  <c r="L36" i="1" l="1"/>
  <c r="M36" i="1" s="1"/>
</calcChain>
</file>

<file path=xl/sharedStrings.xml><?xml version="1.0" encoding="utf-8"?>
<sst xmlns="http://schemas.openxmlformats.org/spreadsheetml/2006/main" count="721" uniqueCount="276">
  <si>
    <t>partner</t>
  </si>
  <si>
    <t>žiadateľ</t>
  </si>
  <si>
    <t>Opatrenie v PSK</t>
  </si>
  <si>
    <t>Názov projektového zámeru</t>
  </si>
  <si>
    <t>Stručný popis projektového zámeru</t>
  </si>
  <si>
    <t xml:space="preserve">Výška financovania z ERDF </t>
  </si>
  <si>
    <t>1.2.2.</t>
  </si>
  <si>
    <t>Podpora budovania inteligentných miest a regiónov</t>
  </si>
  <si>
    <t xml:space="preserve">Podpora rozvoja tvorby, spracovania, využívania a prepájania dát v rámci verejnej správy, najmä rozvoja dátových platforiem, informačných systémov (v nadväznosti na inteligentné riadenie a podpory budovania miest a regiónov) a súvisiacich nástrojov s pridanou hodnotou pre inteligentné rozhodovanie, plánovanie a správu) </t>
  </si>
  <si>
    <t>5.1.3.</t>
  </si>
  <si>
    <t>Kamerový systém</t>
  </si>
  <si>
    <t>Prevencia kriminality (kamerové systémy, inštalácia nových svetelných bodov verejného osvetlenia, ich rekonštrukcia v rizikových lokalitách ako súčasť integrovaného projektu, posilnenie pomáhajúcich profesií, adresná podpora aktivít zameraných na primárnu prevenciu, osveta a scitlivovanie bezpečnostných zložiek).</t>
  </si>
  <si>
    <t>2.6.2.</t>
  </si>
  <si>
    <t>Zvýšenie množstva vytriedených oprávnených druhov KO v meste Ružomberok</t>
  </si>
  <si>
    <t xml:space="preserve">Nákup hnuteľných vecí za účelom zvýšenia množstva vytriedených oprávnených druhov komunálnych odpadov - nákup 2 traktorov s príslušenstvom určených na zber biologicky rozložiteľného odpadu zo záhrad parkov vrátane odpadov z cintorínov a biologicky rozložiteľného kuchynského odpadu a reštauračného odpadu (pochádzajúceho výlučne z domácností).   </t>
  </si>
  <si>
    <t xml:space="preserve">Rekonštrukcia a modernizácia ZŠ Bystrická </t>
  </si>
  <si>
    <t xml:space="preserve">Kľúčovou aktivitou PZ je rekonštrukcia a modernizácia športoviska v spojení s ďalšími aktivitami súvisiacimi z celkovou komplexnou modernizáciou tejto základnej školy. </t>
  </si>
  <si>
    <t>2.1.2.</t>
  </si>
  <si>
    <t>Stavebné úpravy obytného domu (Legerského vily v Ružomberku) na knižnicu</t>
  </si>
  <si>
    <t>Zlepšenie energetickej hospodárnosti  - nová strecha a zateplenie budovy.</t>
  </si>
  <si>
    <t>5.1.5.</t>
  </si>
  <si>
    <t>Práce a dodávky na kompletnú prestavbu vnútorných priestorov vily na knižnicu.</t>
  </si>
  <si>
    <t>2.2.2.</t>
  </si>
  <si>
    <t>Fotovoltické zariadenie so 12 panelmi s výkonom 455 W s celkovým výkonom 5,46 kW podľa projektovej dokumentácie. Cena výdavku zahŕňa položky ako elektromontáže (fotovoltická konštrukcia, jej montáž, fotovoltické moduly, odpínače, striedače, káble ai.).Súčasťou je montáž tepelného čerpadla.</t>
  </si>
  <si>
    <t>5.1.4.</t>
  </si>
  <si>
    <t>Rekonštrukcia starej mestskej plavárne</t>
  </si>
  <si>
    <t>Celková suma investície je odhadovaná na 3 mil. €, pričom z UMR bude použitá celá alokácia na opatrenie 5.1.4. vo výške  572 514,71 €. Predpokladá sa zložené financovanie z viacerých zdrojov.</t>
  </si>
  <si>
    <t>3.2.4.</t>
  </si>
  <si>
    <t>Rekonštrukcia mosta ponad rieku Revúcu-SAVOY Ružomberok</t>
  </si>
  <si>
    <t>Komplexná rekonštrukcia mosta ponad rieku Revúcu - SAVOY Ružomberok v zmysle PD.</t>
  </si>
  <si>
    <t>2.7.4.</t>
  </si>
  <si>
    <t>Revitalizácia parku pri Legerského vile</t>
  </si>
  <si>
    <t xml:space="preserve">Revitalizácia parku pri Legerkého vile bude realizovaná ako súčasť plánu prestavby Legerského vily na novú mestskú knižnicu. Vznikne vonkajší oddychový priestor v parku pri knižnici, ktorý bude využiteľný pre návštevníkov knižnice a širokú verejnosť . </t>
  </si>
  <si>
    <t>Revitalizácia Mariánskeho námestia</t>
  </si>
  <si>
    <t>Celkový rozpočet projektu - COV</t>
  </si>
  <si>
    <t>Stav projektovej prípravy</t>
  </si>
  <si>
    <t>mesto Ružomberok</t>
  </si>
  <si>
    <t>-</t>
  </si>
  <si>
    <t>Štúdia v príprave</t>
  </si>
  <si>
    <t>Stavebné povolenie</t>
  </si>
  <si>
    <t>Ihneď k realizácii</t>
  </si>
  <si>
    <t>Príprava PD pre stavebné povolenie</t>
  </si>
  <si>
    <t>Stavebné povolenie. Vyhlásené VO.</t>
  </si>
  <si>
    <t>Príprava štúdie.</t>
  </si>
  <si>
    <t>obec Bešeňová</t>
  </si>
  <si>
    <t>Idea.</t>
  </si>
  <si>
    <t>Vodozádržné opatrenie pri cintoríne</t>
  </si>
  <si>
    <t>štrkový podklad, umiestnenie retenčných nádrží, vytvorenie 60 parkovacích miest</t>
  </si>
  <si>
    <t xml:space="preserve">Stavebné povolenie.  </t>
  </si>
  <si>
    <t>2.4.1.</t>
  </si>
  <si>
    <t>2.6.3.</t>
  </si>
  <si>
    <t>Podpora prípravy odpadov na opätovné použitie, recyklácie odpadov.</t>
  </si>
  <si>
    <t xml:space="preserve">Medokýš - posedenie a rekonštrukcia studne;
Vyhliadka aj s vyhliadkovou vežou;
Posed a štrkové parkovisko; 
</t>
  </si>
  <si>
    <t>obec Lisková</t>
  </si>
  <si>
    <t>Príprava PD.</t>
  </si>
  <si>
    <t xml:space="preserve">Podpora využívania OZE v systémoch zásobovania energiou </t>
  </si>
  <si>
    <t>Oddychová zóna pri Jednote v Liskove</t>
  </si>
  <si>
    <t>RSO4.2.</t>
  </si>
  <si>
    <t>Investície do miestnej infraštruktúry pre pohybové aktivity.</t>
  </si>
  <si>
    <t>obec Liptovská Teplá</t>
  </si>
  <si>
    <t>Zlepšenie kvality a inklúzie v rámci vzdelávania na ZŠ v obci Liptovská Teplá</t>
  </si>
  <si>
    <t xml:space="preserve">Vodozádržné opatrenia v intraviláne obce Liptovská Teplá </t>
  </si>
  <si>
    <t>Vodozádržné opatrenia v intraviláne obce Liptovská Teplá. Ide o návrh systémových adaptačných opatrení reagujúcich na zmenu klímy. Jedná sa o vodozádržné opatrenia, ktoré dopomôžu k návratu vody do pôdneho prostredia v mieste jej dopadu na zemský povrch. Prostredníctvom vysadenej vegetácie bude vplyvom zvýšeného odparu vody do okolia dochádzať k výraznému chladiacemu efektu v čase horúčav. Zároveň vybudovaním vodozádržných opatrení dôjde k zlepšeniu mikroklímy a hospodárenia s dažďovými vodami, ktoré vznikajú zo spevnených plôch a zo striech budov Základnej školy.</t>
  </si>
  <si>
    <t>PD v príprave</t>
  </si>
  <si>
    <t>Pripravené k realizácii.</t>
  </si>
  <si>
    <t>Kód PZ</t>
  </si>
  <si>
    <t>PZRBK_01</t>
  </si>
  <si>
    <t>PZRBK_02</t>
  </si>
  <si>
    <t>PZRBK_03</t>
  </si>
  <si>
    <t>PZRBK_04</t>
  </si>
  <si>
    <t>PZRBK_05</t>
  </si>
  <si>
    <t>PZRBK_06</t>
  </si>
  <si>
    <t>PZRBK_07</t>
  </si>
  <si>
    <t>PZRBK_08</t>
  </si>
  <si>
    <t>PZRBK_09</t>
  </si>
  <si>
    <t>PZRBK_10</t>
  </si>
  <si>
    <t>PZRBK_11</t>
  </si>
  <si>
    <t>PZRBK_12</t>
  </si>
  <si>
    <t>PZRBK_13</t>
  </si>
  <si>
    <t>PZRBK_14</t>
  </si>
  <si>
    <t>PZRBK_15</t>
  </si>
  <si>
    <t>PZRBK_16</t>
  </si>
  <si>
    <t>PZRBK_17</t>
  </si>
  <si>
    <t>PZRBK_18</t>
  </si>
  <si>
    <t>PZRBK_19</t>
  </si>
  <si>
    <t>PZRBK_20</t>
  </si>
  <si>
    <t>PZRBK_21</t>
  </si>
  <si>
    <t>PZRBK_22</t>
  </si>
  <si>
    <t>PZRBK_23</t>
  </si>
  <si>
    <t>PZRBK_24</t>
  </si>
  <si>
    <t>PZRBK_25</t>
  </si>
  <si>
    <t>PZRBK_26</t>
  </si>
  <si>
    <t>Chodník pri ceste III/2213 v obci Liptovská Teplá k železničnej stanici</t>
  </si>
  <si>
    <t>PZRBK_27</t>
  </si>
  <si>
    <t>Výstavba chodníka v Liptovskej Teplej od železničnej stanice po spoločnosť LIBETO, spol. s r. o.   (III. etapa) smerom k Bešeňovej. Chodník spája žeezničnú stanicu v Liptovskej Teplej s Bešeňovou, významným turistickým centrom v regióne.</t>
  </si>
  <si>
    <t>Zberný dvor v obci Turík</t>
  </si>
  <si>
    <t>Rekonštrukcia kultúrneho domu v obci Turík</t>
  </si>
  <si>
    <t>PZRBK_28</t>
  </si>
  <si>
    <t>obec Turík</t>
  </si>
  <si>
    <t>PD k realizácii pripravená.</t>
  </si>
  <si>
    <t>Vodozádržné opatrenia v intraviláne obce Turík</t>
  </si>
  <si>
    <t>Sadové úpravy a výsadba drevín. Dodávka a montáž imobiliáru (lavičky a pod.)</t>
  </si>
  <si>
    <t>Stavebné úpravy OŠK Lisková v štádiu prerobenia PD. Rozšírenie a moderinácia tenisového areálu pri OŠK.</t>
  </si>
  <si>
    <t>FTV na kultúrny dom a materskú školu.</t>
  </si>
  <si>
    <t>Výmena asfaltového povrchu za priespustný na ploche pred kostolom a na ploche pred cintorínom. Dažďová záhrada pred kultúrnym domom.</t>
  </si>
  <si>
    <t>Komplentá rekonštrukcia kultúrneho domu vrátane zateplenia, výmeny strechy, výmeny okien a kúrenia.</t>
  </si>
  <si>
    <t>Nákup hnuteľných vecí za účelom zvýšenia množstva vytriedených oprávnených druhov odpadov .</t>
  </si>
  <si>
    <t>Drvič stavebného odpadu, triedička na zeminu  a  nakladač.</t>
  </si>
  <si>
    <t>PZRBK_29</t>
  </si>
  <si>
    <t>Zelené plochy v obci Bešeňová</t>
  </si>
  <si>
    <t xml:space="preserve">Na zelených plochách zrealizovať zelené opatrenia </t>
  </si>
  <si>
    <t>Štúdia realizovateľnosti koľajovej alebo nadzemnej dopravy z Liptovského Mikuláša do Demänovskej doliny</t>
  </si>
  <si>
    <t>1.1.1.</t>
  </si>
  <si>
    <t>mesto Liptovský Mikuláš</t>
  </si>
  <si>
    <t>Navigačný a informačný systém v meste Liptovský Mikuláš</t>
  </si>
  <si>
    <t>Znižovanie energetickej náročnosti Domu kultúry Liptovský Mikuláš</t>
  </si>
  <si>
    <t>Znižovanie energetickej náročnosti Domu kultúry Liptovský Mikuláš (výmena okien, zateplenie strechy)</t>
  </si>
  <si>
    <t>Zvýšenie energetickej účinnosti ZŠ A.Stodolu - Jedáleň</t>
  </si>
  <si>
    <t>Zvýšenie energetickej účinnosti budovy ZŠ A.Stodolu</t>
  </si>
  <si>
    <t>Podpora využívania OZE v systémoch zásobovania energiou - DK LM</t>
  </si>
  <si>
    <t>Vodozádržné opatrenia na ZŠ A. Stodolu</t>
  </si>
  <si>
    <t>Revitalizácia územia Kultúrny dom v LM a jeho okolie</t>
  </si>
  <si>
    <t>Podpora zberu a dobudovania, intenzifikácie a rozšírenia systémov triedeného zberu komunálnych odpadov prostredníctvom polopodzemných kontajnerov</t>
  </si>
  <si>
    <t>Regenerácia Vnútrobloku Lipová, Liptovský Mikuláš</t>
  </si>
  <si>
    <t>Revitalizácia Námestia mieru LM (fontána Tri grácie + zeleň)</t>
  </si>
  <si>
    <t>Revitalizácia Námestia mieru LM</t>
  </si>
  <si>
    <t>Revitalizácia mestských parkov v LM</t>
  </si>
  <si>
    <t>Regenerácia Vnútrobloku ul. Stodolova, LM</t>
  </si>
  <si>
    <t>Revitalizácia galerijnej záhrady, LM</t>
  </si>
  <si>
    <t>2.8.1.</t>
  </si>
  <si>
    <t>Nástupný terminál skibusovej dopravy v Demänovskej Doline</t>
  </si>
  <si>
    <t>Nákup ekologických vozidiel MHD, Liptovský Mikuláš</t>
  </si>
  <si>
    <t>Rekonštrukcia a dovybavenie autobusových prístreškov v Lipotvskom Mikuláši</t>
  </si>
  <si>
    <t xml:space="preserve">Obec Demänovská Dolina </t>
  </si>
  <si>
    <t>2.8.2.</t>
  </si>
  <si>
    <t>Cyklopeší most cez Váh v Palúdzke s napojením na cyklochodník</t>
  </si>
  <si>
    <t>Rekonštrukcia a modernizácia miestnej komunikácie ulica Alexyho v Liptovskom Mikuláši</t>
  </si>
  <si>
    <t>Štúdia vypracovaná</t>
  </si>
  <si>
    <t>Rekonštrukcia a modernizácia ZUŠ J.L.Bellu, Liptovský Mikuláš</t>
  </si>
  <si>
    <t>Modernizácia ZŠ s MŠ Demänovská ulica, ZŠ Janka Kráľa Podbreziny, ZŠ Okoličianska, Liptovský Mikuláš</t>
  </si>
  <si>
    <t>Skatepark Liptovský Mikuláš</t>
  </si>
  <si>
    <t>Rekonštrukcia Župného domu, Liptovský Mikuláš</t>
  </si>
  <si>
    <t>obec Bobrovník</t>
  </si>
  <si>
    <t>Chodník pre chodcov a cyklistov v obci Bobrovník</t>
  </si>
  <si>
    <t>2.5.4.</t>
  </si>
  <si>
    <t>Vybudovanie chodníka pre peších s názvom Bezpečné chodníky</t>
  </si>
  <si>
    <t>Koncepcia chodníkov</t>
  </si>
  <si>
    <t>Rekonštrukcia cesty II/584 s odkanalizovaním s možnosťou ekoposypu.</t>
  </si>
  <si>
    <t xml:space="preserve">obec Demänovská Dolina </t>
  </si>
  <si>
    <t xml:space="preserve">PD ku kanalizácii v obci </t>
  </si>
  <si>
    <t>Rekonštrukcia existujúcej ČOV</t>
  </si>
  <si>
    <t>Oprava miestnej komunikácie v intraviláne obce Galovany</t>
  </si>
  <si>
    <t>obec Galovany</t>
  </si>
  <si>
    <t>Vybudovanie novej čističky odpadových vôd pre nájomné bytové domy v obci</t>
  </si>
  <si>
    <t>obec Gôtovany</t>
  </si>
  <si>
    <t>Vybudovanie plochy sezónneho parkovania pri Liptovskej Mare</t>
  </si>
  <si>
    <t>Výstavba multifunkčného ihriska</t>
  </si>
  <si>
    <t>Oprava miestnych komunikácií</t>
  </si>
  <si>
    <t>obec Liptovská Sielnica</t>
  </si>
  <si>
    <t>ČOV a kanalizácia Prosiek</t>
  </si>
  <si>
    <t>Verejné osvetlenie v časti obce Zádiel, Prosiek</t>
  </si>
  <si>
    <t xml:space="preserve">Rekonštrukcia multifunkčného ihriska - oprava mantinelov </t>
  </si>
  <si>
    <t>obec Prosiek</t>
  </si>
  <si>
    <t>Odkanalizovanie obce Vlachy</t>
  </si>
  <si>
    <t>Oprava, rekonštrukcia a vybudovanie obecných komunikácií</t>
  </si>
  <si>
    <t>obec Vlachy</t>
  </si>
  <si>
    <t>PZRBK_30</t>
  </si>
  <si>
    <t>Revitalizácia sídelnej zelene na ulici Za dráhou v Ružomberku.</t>
  </si>
  <si>
    <t>Výsadba stromov, úprava trávnika a výsadba parkovej zelene vrátane mobiliáru v priestore popri trati od vojenskej nemocnice po Zápakáreň. Pozemok je vo vlastníctve SR, mesto má pozemok v dhodobom prenájme.</t>
  </si>
  <si>
    <t>Zámer.</t>
  </si>
  <si>
    <t>Sadové úpravy a výsadba drevín. Dodávka a montáž mestského imobiliáru (lavičky a pod.) Spolu 1200 m2.</t>
  </si>
  <si>
    <t>PZLM_34</t>
  </si>
  <si>
    <t>PZLM_35</t>
  </si>
  <si>
    <t>PZLM_36</t>
  </si>
  <si>
    <t>PZLM_37</t>
  </si>
  <si>
    <t>PZLM_38</t>
  </si>
  <si>
    <t>PZLM_39</t>
  </si>
  <si>
    <t>PZLM_40</t>
  </si>
  <si>
    <t>PZLM_41</t>
  </si>
  <si>
    <t>PZLM_42</t>
  </si>
  <si>
    <t>PZLM_43</t>
  </si>
  <si>
    <t>PZLM_44</t>
  </si>
  <si>
    <t>PZLM_45</t>
  </si>
  <si>
    <t>PZLM_46</t>
  </si>
  <si>
    <t>PZLM_47</t>
  </si>
  <si>
    <t>PZLM_48</t>
  </si>
  <si>
    <t>PZLM_49</t>
  </si>
  <si>
    <t>PZLM_01</t>
  </si>
  <si>
    <t>PZLM_02</t>
  </si>
  <si>
    <t>PZLM_03</t>
  </si>
  <si>
    <t>PZLM_04</t>
  </si>
  <si>
    <t>PZLM_05</t>
  </si>
  <si>
    <t>PZLM_06</t>
  </si>
  <si>
    <t>PZLM_07</t>
  </si>
  <si>
    <t>PZLM_08</t>
  </si>
  <si>
    <t>PZLM_09</t>
  </si>
  <si>
    <t>PZLM_10</t>
  </si>
  <si>
    <t>PZLM_11</t>
  </si>
  <si>
    <t>PZLM_12</t>
  </si>
  <si>
    <t>PZLM_14</t>
  </si>
  <si>
    <t>PZLM_15</t>
  </si>
  <si>
    <t>PZLM_16</t>
  </si>
  <si>
    <t>PZLM_17</t>
  </si>
  <si>
    <t>PZLM_18</t>
  </si>
  <si>
    <t>PZLM_19</t>
  </si>
  <si>
    <t>PZLM_20</t>
  </si>
  <si>
    <t>PZLM_21</t>
  </si>
  <si>
    <t>PZLM_22</t>
  </si>
  <si>
    <t>PZLM_23</t>
  </si>
  <si>
    <t>PZLM_26</t>
  </si>
  <si>
    <t>PZLM_30</t>
  </si>
  <si>
    <t>Rekonštrukcia KDAH</t>
  </si>
  <si>
    <t>Revitalizácia územia Kalvárie</t>
  </si>
  <si>
    <t>Rozvoj analyticko-strategických kapacít pôsobiacich v komunite RK</t>
  </si>
  <si>
    <t>5.1.1.</t>
  </si>
  <si>
    <t>Cyklodopravná trasa Katolícka univerzita - Železničná
 stanica - časť po most DK</t>
  </si>
  <si>
    <t xml:space="preserve">Dokončenie nábrežia a parku pri Železničnej stanici v Ružomberku </t>
  </si>
  <si>
    <t>PZ schválený v KR áno/nie</t>
  </si>
  <si>
    <t>áno</t>
  </si>
  <si>
    <t>Projektový zásobník IÚS UMR Ružomberok - Liptovský Mikuláš k 1.9.2024</t>
  </si>
  <si>
    <t>nie</t>
  </si>
  <si>
    <t xml:space="preserve">zhotovená kompletná dokumentácia pre územné rozhodnutie </t>
  </si>
  <si>
    <t xml:space="preserve">Cyklodopravná trasa Katolícka univerzita - Železničná stanica </t>
  </si>
  <si>
    <t>Prístavba školských dielní ZŠ Lisková</t>
  </si>
  <si>
    <t>Cieľom projektu je zlepšenie vzdelávacej infraštruktúry základnej školy, kde dobudovaním školských dielní a rekonštrukciou telocvične podporíme lepší prístup ku kvalitnému a inkluzívnemu vzdelávaniu.</t>
  </si>
  <si>
    <t>Kľúčovou aktivitou predkladaného projektového zámeru je zlepšenie materiálno - technického vybavenia školy.</t>
  </si>
  <si>
    <t>Rekonštrukcia veľkej dvorany KDAH.</t>
  </si>
  <si>
    <t>Štúdia v príprave.</t>
  </si>
  <si>
    <t>Digitalizácia mesta LM - 1. etapa</t>
  </si>
  <si>
    <t>Digitalizácia mesta LM - 2. etapa</t>
  </si>
  <si>
    <t>Polopodzemné kontajnery</t>
  </si>
  <si>
    <t xml:space="preserve">príprava projektovej dokumentácie </t>
  </si>
  <si>
    <t xml:space="preserve">zhotovená kompletná dokumentácia pre stavebné povolenie </t>
  </si>
  <si>
    <t>Autobusové prístrešky</t>
  </si>
  <si>
    <t>Suma nad pridelenú alokáciu UMR   - financovanie  z DOV</t>
  </si>
  <si>
    <t>Suma do 100% alokácie UMR (zdroj ERDF)</t>
  </si>
  <si>
    <t>Suma nad 100% alokácie UMR  ak rátame žiadané presuny (zdroj ERDF)</t>
  </si>
  <si>
    <t>PZRBK_31</t>
  </si>
  <si>
    <t>PZRBK_32</t>
  </si>
  <si>
    <t>PZRBK_33</t>
  </si>
  <si>
    <t>PZRBK_34</t>
  </si>
  <si>
    <t>PZRBK_35</t>
  </si>
  <si>
    <t>PZLM_50</t>
  </si>
  <si>
    <t>obec Likavka</t>
  </si>
  <si>
    <t>PZ</t>
  </si>
  <si>
    <t>DOV</t>
  </si>
  <si>
    <t>PSK</t>
  </si>
  <si>
    <t>Program Slovensko</t>
  </si>
  <si>
    <t>ERDF</t>
  </si>
  <si>
    <t>Európsky fond regionálneho rozvoja</t>
  </si>
  <si>
    <t>UMR</t>
  </si>
  <si>
    <t>Územie mestského rozvoja</t>
  </si>
  <si>
    <t>COV</t>
  </si>
  <si>
    <t>Celkové oprávnené výdavky</t>
  </si>
  <si>
    <t>Skratky:</t>
  </si>
  <si>
    <t>IÚS</t>
  </si>
  <si>
    <t>Integrované územné investície</t>
  </si>
  <si>
    <t>KR</t>
  </si>
  <si>
    <t>Medokýš - posedenie a rekonštrukcia studne</t>
  </si>
  <si>
    <t>okres</t>
  </si>
  <si>
    <t>RK</t>
  </si>
  <si>
    <t>LM</t>
  </si>
  <si>
    <t>Nákup ekologických vozidiel MHD, autbusové zastávky.</t>
  </si>
  <si>
    <t>Nákup elektrických vozidiel MHD a výstavba súvisiacej infraštruktúry autobusových zastávok v meste Ružomberok</t>
  </si>
  <si>
    <t>Kooperačná rada</t>
  </si>
  <si>
    <t>Dopytovo orientovaná výzva</t>
  </si>
  <si>
    <t>Projektový zámer</t>
  </si>
  <si>
    <t>PD k realizácii pred dokončením</t>
  </si>
  <si>
    <t>VO na PD v príprave</t>
  </si>
  <si>
    <t>3.2.4</t>
  </si>
  <si>
    <t>Bezpečné mesto (kamerový systém) - 1. etapa</t>
  </si>
  <si>
    <t>Bezpečné mesto (kamerový systém), Liptovský Mikuláš - 1. etapa</t>
  </si>
  <si>
    <t>PZLM_51</t>
  </si>
  <si>
    <t>PD pripravená - aktualizovať</t>
  </si>
  <si>
    <t>Informačné centrum v Prosieckej doline</t>
  </si>
  <si>
    <t>Vybudovanie informačného centra , náučného chodníka, bežeckej stopy, detského ihriska na začiatku Prosieckej doliny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</si>
</sst>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&quot;€&quot;"/>
    <numFmt numFmtId="166" formatCode="_-* #,##0.00\ [$€-41B]_-;\-* #,##0.00\ [$€-41B]_-;_-* &quot;-&quot;??\ [$€-41B]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EB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5" xfId="0" applyBorder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wrapText="1"/>
    </xf>
    <xf numFmtId="164" fontId="0" fillId="0" borderId="2" xfId="0" applyNumberFormat="1" applyBorder="1"/>
    <xf numFmtId="0" fontId="0" fillId="0" borderId="4" xfId="0" applyBorder="1"/>
    <xf numFmtId="0" fontId="0" fillId="0" borderId="7" xfId="0" applyBorder="1"/>
    <xf numFmtId="0" fontId="0" fillId="0" borderId="2" xfId="0" applyBorder="1" applyAlignment="1">
      <alignment wrapText="1"/>
    </xf>
    <xf numFmtId="164" fontId="0" fillId="0" borderId="7" xfId="0" applyNumberFormat="1" applyBorder="1"/>
    <xf numFmtId="0" fontId="0" fillId="0" borderId="2" xfId="0" applyBorder="1"/>
    <xf numFmtId="164" fontId="0" fillId="0" borderId="4" xfId="0" applyNumberFormat="1" applyBorder="1"/>
    <xf numFmtId="14" fontId="0" fillId="0" borderId="1" xfId="0" applyNumberFormat="1" applyBorder="1"/>
    <xf numFmtId="0" fontId="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6" xfId="0" applyBorder="1"/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65" fontId="0" fillId="0" borderId="1" xfId="0" applyNumberFormat="1" applyBorder="1"/>
    <xf numFmtId="44" fontId="0" fillId="0" borderId="1" xfId="1" applyFont="1" applyFill="1" applyBorder="1"/>
    <xf numFmtId="165" fontId="0" fillId="0" borderId="2" xfId="0" applyNumberFormat="1" applyBorder="1"/>
    <xf numFmtId="49" fontId="3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165" fontId="0" fillId="0" borderId="7" xfId="0" applyNumberFormat="1" applyBorder="1"/>
    <xf numFmtId="0" fontId="0" fillId="0" borderId="8" xfId="0" applyBorder="1"/>
    <xf numFmtId="165" fontId="0" fillId="0" borderId="4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0"/>
  <sheetViews>
    <sheetView tabSelected="1" workbookViewId="0">
      <pane ySplit="2" topLeftCell="A75" activePane="bottomLeft" state="frozen"/>
      <selection pane="bottomLeft" activeCell="C84" sqref="C84"/>
    </sheetView>
  </sheetViews>
  <sheetFormatPr defaultRowHeight="15" x14ac:dyDescent="0.25"/>
  <cols>
    <col min="1" max="1" width="11.28515625" customWidth="1"/>
    <col min="2" max="2" width="12.28515625" customWidth="1"/>
    <col min="3" max="3" width="43.28515625" customWidth="1"/>
    <col min="4" max="4" width="54.85546875" customWidth="1"/>
    <col min="5" max="5" width="15.42578125" bestFit="1" customWidth="1"/>
    <col min="6" max="6" width="14.42578125" bestFit="1" customWidth="1"/>
    <col min="7" max="7" width="19.140625" bestFit="1" customWidth="1"/>
    <col min="8" max="8" width="12.140625" bestFit="1" customWidth="1"/>
    <col min="9" max="9" width="24.28515625" customWidth="1"/>
    <col min="10" max="10" width="9.5703125" customWidth="1"/>
    <col min="11" max="11" width="14.42578125" bestFit="1" customWidth="1"/>
    <col min="12" max="12" width="12.85546875" bestFit="1" customWidth="1"/>
    <col min="13" max="13" width="14.42578125" bestFit="1" customWidth="1"/>
    <col min="14" max="14" width="7.28515625" style="3" customWidth="1"/>
  </cols>
  <sheetData>
    <row r="1" spans="1:14" ht="60" customHeight="1" x14ac:dyDescent="0.25">
      <c r="A1" s="37" t="s">
        <v>219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05" x14ac:dyDescent="0.25">
      <c r="A2" s="4" t="s">
        <v>65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34</v>
      </c>
      <c r="G2" s="4" t="s">
        <v>1</v>
      </c>
      <c r="H2" s="4" t="s">
        <v>0</v>
      </c>
      <c r="I2" s="5" t="s">
        <v>35</v>
      </c>
      <c r="J2" s="5" t="s">
        <v>217</v>
      </c>
      <c r="K2" s="5" t="s">
        <v>235</v>
      </c>
      <c r="L2" s="5" t="s">
        <v>236</v>
      </c>
      <c r="M2" s="4" t="s">
        <v>234</v>
      </c>
      <c r="N2" s="4" t="s">
        <v>259</v>
      </c>
    </row>
    <row r="3" spans="1:14" ht="74.25" customHeight="1" x14ac:dyDescent="0.25">
      <c r="A3" s="6" t="s">
        <v>66</v>
      </c>
      <c r="B3" s="6" t="s">
        <v>6</v>
      </c>
      <c r="C3" s="7" t="s">
        <v>7</v>
      </c>
      <c r="D3" s="7" t="s">
        <v>8</v>
      </c>
      <c r="E3" s="8">
        <v>1574050.4000000001</v>
      </c>
      <c r="F3" s="8">
        <v>1851824</v>
      </c>
      <c r="G3" s="6" t="s">
        <v>36</v>
      </c>
      <c r="H3" s="6" t="s">
        <v>243</v>
      </c>
      <c r="I3" s="9" t="s">
        <v>227</v>
      </c>
      <c r="J3" s="6" t="s">
        <v>220</v>
      </c>
      <c r="K3" s="10">
        <v>1040121</v>
      </c>
      <c r="L3" s="8">
        <f>E3-K3</f>
        <v>533929.40000000014</v>
      </c>
      <c r="M3" s="6">
        <v>0</v>
      </c>
      <c r="N3" s="11" t="s">
        <v>260</v>
      </c>
    </row>
    <row r="4" spans="1:14" ht="72.75" customHeight="1" x14ac:dyDescent="0.25">
      <c r="A4" s="6" t="s">
        <v>77</v>
      </c>
      <c r="B4" s="6" t="s">
        <v>6</v>
      </c>
      <c r="C4" s="7" t="s">
        <v>7</v>
      </c>
      <c r="D4" s="7" t="s">
        <v>8</v>
      </c>
      <c r="E4" s="8">
        <f>F4/100*85</f>
        <v>170000</v>
      </c>
      <c r="F4" s="8">
        <v>200000</v>
      </c>
      <c r="G4" s="6" t="s">
        <v>44</v>
      </c>
      <c r="H4" s="6" t="s">
        <v>37</v>
      </c>
      <c r="I4" s="9" t="s">
        <v>45</v>
      </c>
      <c r="J4" s="6" t="s">
        <v>220</v>
      </c>
      <c r="K4" s="6">
        <v>0</v>
      </c>
      <c r="L4" s="6">
        <v>0</v>
      </c>
      <c r="M4" s="8">
        <f>E4</f>
        <v>170000</v>
      </c>
      <c r="N4" s="11" t="s">
        <v>260</v>
      </c>
    </row>
    <row r="5" spans="1:14" ht="78.75" customHeight="1" x14ac:dyDescent="0.25">
      <c r="A5" s="6" t="s">
        <v>87</v>
      </c>
      <c r="B5" s="6" t="s">
        <v>6</v>
      </c>
      <c r="C5" s="7" t="s">
        <v>7</v>
      </c>
      <c r="D5" s="7" t="s">
        <v>8</v>
      </c>
      <c r="E5" s="8">
        <f>F5/100*85</f>
        <v>170000</v>
      </c>
      <c r="F5" s="8">
        <v>200000</v>
      </c>
      <c r="G5" s="6" t="s">
        <v>59</v>
      </c>
      <c r="H5" s="6" t="s">
        <v>37</v>
      </c>
      <c r="I5" s="9" t="s">
        <v>45</v>
      </c>
      <c r="J5" s="6" t="s">
        <v>220</v>
      </c>
      <c r="K5" s="6">
        <v>0</v>
      </c>
      <c r="L5" s="6">
        <v>0</v>
      </c>
      <c r="M5" s="8">
        <f>E5</f>
        <v>170000</v>
      </c>
      <c r="N5" s="11" t="s">
        <v>260</v>
      </c>
    </row>
    <row r="6" spans="1:14" ht="30" x14ac:dyDescent="0.25">
      <c r="A6" s="6" t="s">
        <v>70</v>
      </c>
      <c r="B6" s="6" t="s">
        <v>17</v>
      </c>
      <c r="C6" s="12" t="s">
        <v>18</v>
      </c>
      <c r="D6" s="7" t="s">
        <v>19</v>
      </c>
      <c r="E6" s="8">
        <v>922250</v>
      </c>
      <c r="F6" s="8">
        <v>1085000</v>
      </c>
      <c r="G6" s="6" t="s">
        <v>36</v>
      </c>
      <c r="H6" s="6" t="s">
        <v>37</v>
      </c>
      <c r="I6" s="13" t="s">
        <v>41</v>
      </c>
      <c r="J6" s="6" t="s">
        <v>218</v>
      </c>
      <c r="K6" s="14">
        <f>E6</f>
        <v>922250</v>
      </c>
      <c r="L6" s="15">
        <v>0</v>
      </c>
      <c r="M6" s="15">
        <v>0</v>
      </c>
      <c r="N6" s="11" t="s">
        <v>260</v>
      </c>
    </row>
    <row r="7" spans="1:14" ht="90" x14ac:dyDescent="0.25">
      <c r="A7" s="6" t="s">
        <v>72</v>
      </c>
      <c r="B7" s="6" t="s">
        <v>22</v>
      </c>
      <c r="C7" s="12" t="s">
        <v>18</v>
      </c>
      <c r="D7" s="7" t="s">
        <v>23</v>
      </c>
      <c r="E7" s="8">
        <v>117968.5</v>
      </c>
      <c r="F7" s="8">
        <v>138786.47058823527</v>
      </c>
      <c r="G7" s="6" t="s">
        <v>36</v>
      </c>
      <c r="H7" s="6" t="s">
        <v>37</v>
      </c>
      <c r="I7" s="13" t="s">
        <v>41</v>
      </c>
      <c r="J7" s="16" t="s">
        <v>220</v>
      </c>
      <c r="K7" s="8">
        <f>E7</f>
        <v>117968.5</v>
      </c>
      <c r="L7" s="6">
        <v>0</v>
      </c>
      <c r="M7" s="6">
        <v>0</v>
      </c>
      <c r="N7" s="11" t="s">
        <v>260</v>
      </c>
    </row>
    <row r="8" spans="1:14" ht="30" x14ac:dyDescent="0.25">
      <c r="A8" s="6" t="s">
        <v>83</v>
      </c>
      <c r="B8" s="6" t="s">
        <v>22</v>
      </c>
      <c r="C8" s="17" t="s">
        <v>55</v>
      </c>
      <c r="D8" s="6" t="s">
        <v>103</v>
      </c>
      <c r="E8" s="8">
        <f>F8/100*85</f>
        <v>68000</v>
      </c>
      <c r="F8" s="8">
        <v>80000</v>
      </c>
      <c r="G8" s="6" t="s">
        <v>53</v>
      </c>
      <c r="H8" s="6" t="s">
        <v>37</v>
      </c>
      <c r="I8" s="9" t="s">
        <v>54</v>
      </c>
      <c r="J8" s="6" t="s">
        <v>220</v>
      </c>
      <c r="K8" s="16">
        <v>0</v>
      </c>
      <c r="L8" s="16">
        <v>0</v>
      </c>
      <c r="M8" s="18">
        <f>E8</f>
        <v>68000</v>
      </c>
      <c r="N8" s="11" t="s">
        <v>260</v>
      </c>
    </row>
    <row r="9" spans="1:14" ht="30" x14ac:dyDescent="0.25">
      <c r="A9" s="6" t="s">
        <v>79</v>
      </c>
      <c r="B9" s="6" t="s">
        <v>49</v>
      </c>
      <c r="C9" s="19" t="s">
        <v>46</v>
      </c>
      <c r="D9" s="7" t="s">
        <v>47</v>
      </c>
      <c r="E9" s="8">
        <f>F9/100*85</f>
        <v>212500</v>
      </c>
      <c r="F9" s="8">
        <v>250000</v>
      </c>
      <c r="G9" s="6" t="s">
        <v>44</v>
      </c>
      <c r="H9" s="6" t="s">
        <v>37</v>
      </c>
      <c r="I9" s="9" t="s">
        <v>48</v>
      </c>
      <c r="J9" s="6" t="s">
        <v>220</v>
      </c>
      <c r="K9" s="8">
        <f>E9</f>
        <v>212500</v>
      </c>
      <c r="L9" s="6">
        <v>0</v>
      </c>
      <c r="M9" s="6">
        <v>0</v>
      </c>
      <c r="N9" s="11" t="s">
        <v>260</v>
      </c>
    </row>
    <row r="10" spans="1:14" ht="165" x14ac:dyDescent="0.25">
      <c r="A10" s="6" t="s">
        <v>89</v>
      </c>
      <c r="B10" s="6" t="s">
        <v>49</v>
      </c>
      <c r="C10" s="7" t="s">
        <v>61</v>
      </c>
      <c r="D10" s="7" t="s">
        <v>62</v>
      </c>
      <c r="E10" s="8">
        <f>F10/100*85</f>
        <v>167712.65</v>
      </c>
      <c r="F10" s="8">
        <v>197309</v>
      </c>
      <c r="G10" s="6" t="s">
        <v>59</v>
      </c>
      <c r="H10" s="6" t="s">
        <v>37</v>
      </c>
      <c r="I10" s="9" t="s">
        <v>63</v>
      </c>
      <c r="J10" s="15" t="s">
        <v>220</v>
      </c>
      <c r="K10" s="20">
        <f>E10</f>
        <v>167712.65</v>
      </c>
      <c r="L10" s="15">
        <v>0</v>
      </c>
      <c r="M10" s="15">
        <v>0</v>
      </c>
      <c r="N10" s="11" t="s">
        <v>260</v>
      </c>
    </row>
    <row r="11" spans="1:14" ht="105" x14ac:dyDescent="0.25">
      <c r="A11" s="6" t="s">
        <v>68</v>
      </c>
      <c r="B11" s="21" t="s">
        <v>12</v>
      </c>
      <c r="C11" s="7" t="s">
        <v>13</v>
      </c>
      <c r="D11" s="7" t="s">
        <v>14</v>
      </c>
      <c r="E11" s="8">
        <v>299215.81</v>
      </c>
      <c r="F11" s="8">
        <v>352018.6</v>
      </c>
      <c r="G11" s="6" t="s">
        <v>36</v>
      </c>
      <c r="H11" s="6" t="s">
        <v>37</v>
      </c>
      <c r="I11" s="9" t="s">
        <v>40</v>
      </c>
      <c r="J11" s="6" t="s">
        <v>218</v>
      </c>
      <c r="K11" s="8">
        <f>E11</f>
        <v>299215.81</v>
      </c>
      <c r="L11" s="6">
        <v>0</v>
      </c>
      <c r="M11" s="6">
        <v>0</v>
      </c>
      <c r="N11" s="11" t="s">
        <v>260</v>
      </c>
    </row>
    <row r="12" spans="1:14" ht="30" x14ac:dyDescent="0.25">
      <c r="A12" s="6" t="s">
        <v>93</v>
      </c>
      <c r="B12" s="6" t="s">
        <v>12</v>
      </c>
      <c r="C12" s="6" t="s">
        <v>95</v>
      </c>
      <c r="D12" s="7" t="s">
        <v>106</v>
      </c>
      <c r="E12" s="8">
        <f>F12/100*85</f>
        <v>212500</v>
      </c>
      <c r="F12" s="8">
        <v>250000</v>
      </c>
      <c r="G12" s="6" t="s">
        <v>98</v>
      </c>
      <c r="H12" s="6" t="s">
        <v>37</v>
      </c>
      <c r="I12" s="6" t="s">
        <v>45</v>
      </c>
      <c r="J12" s="16" t="s">
        <v>220</v>
      </c>
      <c r="K12" s="8">
        <v>0</v>
      </c>
      <c r="L12" s="6">
        <v>0</v>
      </c>
      <c r="M12" s="8">
        <f>E12</f>
        <v>212500</v>
      </c>
      <c r="N12" s="11" t="s">
        <v>260</v>
      </c>
    </row>
    <row r="13" spans="1:14" ht="30" x14ac:dyDescent="0.25">
      <c r="A13" s="6" t="s">
        <v>80</v>
      </c>
      <c r="B13" s="6" t="s">
        <v>50</v>
      </c>
      <c r="C13" s="7" t="s">
        <v>51</v>
      </c>
      <c r="D13" s="7" t="s">
        <v>107</v>
      </c>
      <c r="E13" s="8">
        <f>F13/100*85</f>
        <v>170000</v>
      </c>
      <c r="F13" s="8">
        <v>200000</v>
      </c>
      <c r="G13" s="6" t="s">
        <v>44</v>
      </c>
      <c r="H13" s="6" t="s">
        <v>37</v>
      </c>
      <c r="I13" s="6" t="s">
        <v>45</v>
      </c>
      <c r="J13" s="19" t="s">
        <v>220</v>
      </c>
      <c r="K13" s="8">
        <v>0</v>
      </c>
      <c r="L13" s="6">
        <v>0</v>
      </c>
      <c r="M13" s="8">
        <f>E13</f>
        <v>170000</v>
      </c>
      <c r="N13" s="11" t="s">
        <v>260</v>
      </c>
    </row>
    <row r="14" spans="1:14" ht="69.95" customHeight="1" x14ac:dyDescent="0.25">
      <c r="A14" s="6" t="s">
        <v>75</v>
      </c>
      <c r="B14" s="6" t="s">
        <v>30</v>
      </c>
      <c r="C14" s="7" t="s">
        <v>31</v>
      </c>
      <c r="D14" s="7" t="s">
        <v>32</v>
      </c>
      <c r="E14" s="8">
        <v>127500</v>
      </c>
      <c r="F14" s="8">
        <v>150000</v>
      </c>
      <c r="G14" s="6" t="s">
        <v>36</v>
      </c>
      <c r="H14" s="6" t="s">
        <v>37</v>
      </c>
      <c r="I14" s="22" t="s">
        <v>231</v>
      </c>
      <c r="J14" s="6" t="s">
        <v>220</v>
      </c>
      <c r="K14" s="18">
        <f t="shared" ref="K14:K24" si="0">E14</f>
        <v>127500</v>
      </c>
      <c r="L14" s="16">
        <v>0</v>
      </c>
      <c r="M14" s="16">
        <v>0</v>
      </c>
      <c r="N14" s="11" t="s">
        <v>260</v>
      </c>
    </row>
    <row r="15" spans="1:14" ht="69.95" customHeight="1" x14ac:dyDescent="0.25">
      <c r="A15" s="6" t="s">
        <v>76</v>
      </c>
      <c r="B15" s="6" t="s">
        <v>30</v>
      </c>
      <c r="C15" s="7" t="s">
        <v>33</v>
      </c>
      <c r="D15" s="7" t="s">
        <v>170</v>
      </c>
      <c r="E15" s="8">
        <v>187000</v>
      </c>
      <c r="F15" s="8">
        <v>220000</v>
      </c>
      <c r="G15" s="6" t="s">
        <v>36</v>
      </c>
      <c r="H15" s="6" t="s">
        <v>37</v>
      </c>
      <c r="I15" s="22" t="s">
        <v>232</v>
      </c>
      <c r="J15" s="16" t="s">
        <v>220</v>
      </c>
      <c r="K15" s="8">
        <f t="shared" si="0"/>
        <v>187000</v>
      </c>
      <c r="L15" s="6">
        <v>0</v>
      </c>
      <c r="M15" s="6">
        <v>0</v>
      </c>
      <c r="N15" s="11" t="s">
        <v>260</v>
      </c>
    </row>
    <row r="16" spans="1:14" x14ac:dyDescent="0.25">
      <c r="A16" s="6" t="s">
        <v>81</v>
      </c>
      <c r="B16" s="6" t="s">
        <v>30</v>
      </c>
      <c r="C16" s="7" t="s">
        <v>109</v>
      </c>
      <c r="D16" s="7" t="s">
        <v>110</v>
      </c>
      <c r="E16" s="8">
        <v>212500</v>
      </c>
      <c r="F16" s="8">
        <v>250000</v>
      </c>
      <c r="G16" s="6" t="s">
        <v>44</v>
      </c>
      <c r="H16" s="6"/>
      <c r="I16" s="9" t="s">
        <v>45</v>
      </c>
      <c r="J16" s="6" t="s">
        <v>220</v>
      </c>
      <c r="K16" s="18">
        <f t="shared" si="0"/>
        <v>212500</v>
      </c>
      <c r="L16" s="16">
        <v>0</v>
      </c>
      <c r="M16" s="16">
        <v>0</v>
      </c>
      <c r="N16" s="11" t="s">
        <v>260</v>
      </c>
    </row>
    <row r="17" spans="1:14" x14ac:dyDescent="0.25">
      <c r="A17" s="6" t="s">
        <v>84</v>
      </c>
      <c r="B17" s="6" t="s">
        <v>30</v>
      </c>
      <c r="C17" s="6" t="s">
        <v>56</v>
      </c>
      <c r="D17" s="6" t="s">
        <v>101</v>
      </c>
      <c r="E17" s="8">
        <f>F17/100*85</f>
        <v>0</v>
      </c>
      <c r="F17" s="8"/>
      <c r="G17" s="6" t="s">
        <v>53</v>
      </c>
      <c r="H17" s="6" t="s">
        <v>37</v>
      </c>
      <c r="I17" s="9" t="s">
        <v>45</v>
      </c>
      <c r="J17" s="6" t="s">
        <v>220</v>
      </c>
      <c r="K17" s="14">
        <f t="shared" si="0"/>
        <v>0</v>
      </c>
      <c r="L17" s="19">
        <v>0</v>
      </c>
      <c r="M17" s="19">
        <v>0</v>
      </c>
      <c r="N17" s="11" t="s">
        <v>260</v>
      </c>
    </row>
    <row r="18" spans="1:14" ht="45" x14ac:dyDescent="0.25">
      <c r="A18" s="6" t="s">
        <v>108</v>
      </c>
      <c r="B18" s="15" t="s">
        <v>30</v>
      </c>
      <c r="C18" s="23" t="s">
        <v>100</v>
      </c>
      <c r="D18" s="23" t="s">
        <v>104</v>
      </c>
      <c r="E18" s="8">
        <f>F18/100*85</f>
        <v>212500</v>
      </c>
      <c r="F18" s="8">
        <v>250000</v>
      </c>
      <c r="G18" s="15" t="s">
        <v>98</v>
      </c>
      <c r="H18" t="s">
        <v>37</v>
      </c>
      <c r="I18" s="24" t="s">
        <v>45</v>
      </c>
      <c r="J18" s="19" t="s">
        <v>220</v>
      </c>
      <c r="K18" s="8">
        <f t="shared" si="0"/>
        <v>212500</v>
      </c>
      <c r="L18" s="6">
        <v>0</v>
      </c>
      <c r="M18" s="6">
        <v>0</v>
      </c>
      <c r="N18" s="11" t="s">
        <v>260</v>
      </c>
    </row>
    <row r="19" spans="1:14" ht="60" x14ac:dyDescent="0.25">
      <c r="A19" s="6" t="s">
        <v>166</v>
      </c>
      <c r="B19" s="6" t="s">
        <v>30</v>
      </c>
      <c r="C19" s="7" t="s">
        <v>167</v>
      </c>
      <c r="D19" s="7" t="s">
        <v>168</v>
      </c>
      <c r="E19" s="8">
        <v>210000</v>
      </c>
      <c r="F19" s="8">
        <f>E19/85*100</f>
        <v>247058.82352941175</v>
      </c>
      <c r="G19" s="6" t="s">
        <v>36</v>
      </c>
      <c r="H19" s="6" t="s">
        <v>37</v>
      </c>
      <c r="I19" s="9" t="s">
        <v>169</v>
      </c>
      <c r="J19" s="6" t="s">
        <v>220</v>
      </c>
      <c r="K19" s="18">
        <f t="shared" si="0"/>
        <v>210000</v>
      </c>
      <c r="L19" s="16">
        <v>0</v>
      </c>
      <c r="M19" s="16">
        <v>0</v>
      </c>
      <c r="N19" s="11" t="s">
        <v>260</v>
      </c>
    </row>
    <row r="20" spans="1:14" x14ac:dyDescent="0.25">
      <c r="A20" s="6" t="s">
        <v>239</v>
      </c>
      <c r="B20" s="6" t="s">
        <v>30</v>
      </c>
      <c r="C20" s="25" t="s">
        <v>212</v>
      </c>
      <c r="D20" s="25" t="s">
        <v>212</v>
      </c>
      <c r="E20" s="8">
        <f>F20/100*85</f>
        <v>212500</v>
      </c>
      <c r="F20" s="8">
        <v>250000</v>
      </c>
      <c r="G20" s="6" t="s">
        <v>36</v>
      </c>
      <c r="H20" s="6" t="s">
        <v>37</v>
      </c>
      <c r="I20" s="9" t="s">
        <v>43</v>
      </c>
      <c r="J20" s="6" t="s">
        <v>220</v>
      </c>
      <c r="K20" s="14">
        <f t="shared" si="0"/>
        <v>212500</v>
      </c>
      <c r="L20" s="19">
        <v>0</v>
      </c>
      <c r="M20" s="19">
        <v>0</v>
      </c>
      <c r="N20" s="11" t="s">
        <v>260</v>
      </c>
    </row>
    <row r="21" spans="1:14" ht="45" x14ac:dyDescent="0.25">
      <c r="A21" s="6" t="s">
        <v>241</v>
      </c>
      <c r="B21" s="6" t="s">
        <v>30</v>
      </c>
      <c r="C21" s="26" t="s">
        <v>216</v>
      </c>
      <c r="D21" s="26" t="s">
        <v>216</v>
      </c>
      <c r="E21" s="8">
        <f>F21/100*85</f>
        <v>195500</v>
      </c>
      <c r="F21" s="8">
        <v>230000</v>
      </c>
      <c r="G21" s="6" t="s">
        <v>36</v>
      </c>
      <c r="H21" s="6" t="s">
        <v>37</v>
      </c>
      <c r="I21" s="22" t="s">
        <v>221</v>
      </c>
      <c r="J21" s="19" t="s">
        <v>220</v>
      </c>
      <c r="K21" s="8">
        <f t="shared" si="0"/>
        <v>195500</v>
      </c>
      <c r="L21" s="6">
        <v>0</v>
      </c>
      <c r="M21" s="6">
        <v>0</v>
      </c>
      <c r="N21" s="11" t="s">
        <v>260</v>
      </c>
    </row>
    <row r="22" spans="1:14" ht="45" x14ac:dyDescent="0.25">
      <c r="A22" s="6" t="s">
        <v>241</v>
      </c>
      <c r="B22" s="6" t="s">
        <v>129</v>
      </c>
      <c r="C22" s="7" t="s">
        <v>263</v>
      </c>
      <c r="D22" s="7" t="s">
        <v>262</v>
      </c>
      <c r="E22" s="27">
        <v>4391621.5</v>
      </c>
      <c r="F22" s="27">
        <f>E22/85*100</f>
        <v>5166613.5294117648</v>
      </c>
      <c r="G22" s="7" t="s">
        <v>36</v>
      </c>
      <c r="H22" s="6" t="s">
        <v>37</v>
      </c>
      <c r="I22" s="9" t="s">
        <v>169</v>
      </c>
      <c r="J22" s="6" t="s">
        <v>220</v>
      </c>
      <c r="K22" s="8">
        <f t="shared" si="0"/>
        <v>4391621.5</v>
      </c>
      <c r="L22" s="27">
        <v>0</v>
      </c>
      <c r="M22" s="27">
        <v>0</v>
      </c>
      <c r="N22" s="11" t="s">
        <v>260</v>
      </c>
    </row>
    <row r="23" spans="1:14" ht="45" x14ac:dyDescent="0.25">
      <c r="A23" s="6" t="s">
        <v>238</v>
      </c>
      <c r="B23" s="6" t="s">
        <v>134</v>
      </c>
      <c r="C23" s="7" t="s">
        <v>222</v>
      </c>
      <c r="D23" s="7" t="s">
        <v>215</v>
      </c>
      <c r="E23" s="8">
        <v>693414</v>
      </c>
      <c r="F23" s="8">
        <f>E23/85*100</f>
        <v>815781.17647058819</v>
      </c>
      <c r="G23" s="6" t="s">
        <v>36</v>
      </c>
      <c r="H23" s="6" t="s">
        <v>37</v>
      </c>
      <c r="I23" s="13" t="s">
        <v>221</v>
      </c>
      <c r="J23" s="6" t="s">
        <v>220</v>
      </c>
      <c r="K23" s="8">
        <f t="shared" si="0"/>
        <v>693414</v>
      </c>
      <c r="L23" s="6">
        <v>0</v>
      </c>
      <c r="M23" s="6">
        <v>0</v>
      </c>
      <c r="N23" s="11" t="s">
        <v>260</v>
      </c>
    </row>
    <row r="24" spans="1:14" ht="69.95" customHeight="1" x14ac:dyDescent="0.25">
      <c r="A24" s="6" t="s">
        <v>74</v>
      </c>
      <c r="B24" s="6" t="s">
        <v>27</v>
      </c>
      <c r="C24" s="7" t="s">
        <v>28</v>
      </c>
      <c r="D24" s="7" t="s">
        <v>29</v>
      </c>
      <c r="E24" s="8">
        <v>291561.11800000002</v>
      </c>
      <c r="F24" s="8">
        <v>343013.08</v>
      </c>
      <c r="G24" s="6" t="s">
        <v>36</v>
      </c>
      <c r="H24" s="6" t="s">
        <v>37</v>
      </c>
      <c r="I24" s="13" t="s">
        <v>42</v>
      </c>
      <c r="J24" s="16" t="s">
        <v>218</v>
      </c>
      <c r="K24" s="18">
        <f t="shared" si="0"/>
        <v>291561.11800000002</v>
      </c>
      <c r="L24" s="16">
        <v>0</v>
      </c>
      <c r="M24" s="16">
        <v>0</v>
      </c>
      <c r="N24" s="11" t="s">
        <v>260</v>
      </c>
    </row>
    <row r="25" spans="1:14" ht="69.95" customHeight="1" x14ac:dyDescent="0.25">
      <c r="A25" s="6" t="s">
        <v>90</v>
      </c>
      <c r="B25" s="6" t="s">
        <v>27</v>
      </c>
      <c r="C25" s="7" t="s">
        <v>92</v>
      </c>
      <c r="D25" s="7" t="s">
        <v>94</v>
      </c>
      <c r="E25" s="8">
        <f>F25/100*85</f>
        <v>272155.02299999999</v>
      </c>
      <c r="F25" s="8">
        <v>320182.38</v>
      </c>
      <c r="G25" s="6" t="s">
        <v>59</v>
      </c>
      <c r="H25" s="6"/>
      <c r="I25" s="9" t="s">
        <v>64</v>
      </c>
      <c r="J25" s="16" t="s">
        <v>220</v>
      </c>
      <c r="K25" s="6">
        <v>0</v>
      </c>
      <c r="L25" s="8">
        <f>E25</f>
        <v>272155.02299999999</v>
      </c>
      <c r="M25" s="8">
        <v>0</v>
      </c>
      <c r="N25" s="11" t="s">
        <v>260</v>
      </c>
    </row>
    <row r="26" spans="1:14" ht="76.5" customHeight="1" x14ac:dyDescent="0.25">
      <c r="A26" s="6" t="s">
        <v>240</v>
      </c>
      <c r="B26" s="6" t="s">
        <v>214</v>
      </c>
      <c r="C26" s="26" t="s">
        <v>213</v>
      </c>
      <c r="D26" s="26" t="s">
        <v>213</v>
      </c>
      <c r="E26" s="8">
        <f>F26/100*85</f>
        <v>85000</v>
      </c>
      <c r="F26" s="28">
        <v>100000</v>
      </c>
      <c r="G26" s="6" t="s">
        <v>36</v>
      </c>
      <c r="H26" s="6"/>
      <c r="I26" s="9"/>
      <c r="J26" s="6" t="s">
        <v>220</v>
      </c>
      <c r="K26" s="18">
        <f>E26</f>
        <v>85000</v>
      </c>
      <c r="L26" s="16">
        <v>0</v>
      </c>
      <c r="M26" s="16">
        <v>0</v>
      </c>
      <c r="N26" s="11" t="s">
        <v>260</v>
      </c>
    </row>
    <row r="27" spans="1:14" ht="48" customHeight="1" x14ac:dyDescent="0.25">
      <c r="A27" s="6" t="s">
        <v>67</v>
      </c>
      <c r="B27" s="6" t="s">
        <v>9</v>
      </c>
      <c r="C27" s="7" t="s">
        <v>10</v>
      </c>
      <c r="D27" s="7" t="s">
        <v>11</v>
      </c>
      <c r="E27" s="8">
        <v>34670.5</v>
      </c>
      <c r="F27" s="8">
        <v>40870</v>
      </c>
      <c r="G27" s="6" t="s">
        <v>36</v>
      </c>
      <c r="H27" s="6" t="s">
        <v>243</v>
      </c>
      <c r="I27" s="9" t="s">
        <v>38</v>
      </c>
      <c r="J27" s="19" t="s">
        <v>220</v>
      </c>
      <c r="K27" s="20">
        <f>E27</f>
        <v>34670.5</v>
      </c>
      <c r="L27" s="15">
        <v>0</v>
      </c>
      <c r="M27" s="15">
        <v>0</v>
      </c>
      <c r="N27" s="11" t="s">
        <v>260</v>
      </c>
    </row>
    <row r="28" spans="1:14" ht="41.25" customHeight="1" x14ac:dyDescent="0.25">
      <c r="A28" s="6" t="s">
        <v>78</v>
      </c>
      <c r="B28" s="6" t="s">
        <v>9</v>
      </c>
      <c r="C28" s="7" t="s">
        <v>10</v>
      </c>
      <c r="D28" s="7" t="s">
        <v>11</v>
      </c>
      <c r="E28" s="8">
        <f>F28/100*85</f>
        <v>4250</v>
      </c>
      <c r="F28" s="8">
        <v>5000</v>
      </c>
      <c r="G28" s="6" t="s">
        <v>44</v>
      </c>
      <c r="H28" s="6" t="s">
        <v>37</v>
      </c>
      <c r="I28" s="9" t="s">
        <v>45</v>
      </c>
      <c r="J28" s="6" t="s">
        <v>220</v>
      </c>
      <c r="K28" s="6">
        <v>0</v>
      </c>
      <c r="L28" s="6">
        <v>0</v>
      </c>
      <c r="M28" s="8">
        <f>E28:E29</f>
        <v>4250</v>
      </c>
      <c r="N28" s="11" t="s">
        <v>260</v>
      </c>
    </row>
    <row r="29" spans="1:14" ht="28.5" customHeight="1" x14ac:dyDescent="0.25">
      <c r="A29" s="6" t="s">
        <v>88</v>
      </c>
      <c r="B29" s="6" t="s">
        <v>9</v>
      </c>
      <c r="C29" s="7" t="s">
        <v>10</v>
      </c>
      <c r="D29" s="7" t="s">
        <v>11</v>
      </c>
      <c r="E29" s="8">
        <f>F29/100*85</f>
        <v>4250</v>
      </c>
      <c r="F29" s="8">
        <v>5000</v>
      </c>
      <c r="G29" s="6" t="s">
        <v>59</v>
      </c>
      <c r="H29" s="6" t="s">
        <v>37</v>
      </c>
      <c r="I29" s="9" t="s">
        <v>45</v>
      </c>
      <c r="J29" s="6" t="s">
        <v>220</v>
      </c>
      <c r="K29" s="6">
        <v>0</v>
      </c>
      <c r="L29" s="6">
        <v>0</v>
      </c>
      <c r="M29" s="8">
        <f>E29</f>
        <v>4250</v>
      </c>
      <c r="N29" s="11" t="s">
        <v>260</v>
      </c>
    </row>
    <row r="30" spans="1:14" ht="39.75" customHeight="1" x14ac:dyDescent="0.25">
      <c r="A30" s="6" t="s">
        <v>73</v>
      </c>
      <c r="B30" s="6" t="s">
        <v>24</v>
      </c>
      <c r="C30" s="7" t="s">
        <v>25</v>
      </c>
      <c r="D30" s="7" t="s">
        <v>26</v>
      </c>
      <c r="E30" s="8">
        <v>486637.5</v>
      </c>
      <c r="F30" s="8">
        <v>572514.70588235301</v>
      </c>
      <c r="G30" s="6" t="s">
        <v>36</v>
      </c>
      <c r="H30" s="6" t="s">
        <v>37</v>
      </c>
      <c r="I30" s="9" t="s">
        <v>99</v>
      </c>
      <c r="J30" s="6" t="s">
        <v>220</v>
      </c>
      <c r="K30" s="8">
        <f>E30</f>
        <v>486637.5</v>
      </c>
      <c r="L30" s="6">
        <v>0</v>
      </c>
      <c r="M30" s="6">
        <v>0</v>
      </c>
      <c r="N30" s="11" t="s">
        <v>260</v>
      </c>
    </row>
    <row r="31" spans="1:14" ht="30" x14ac:dyDescent="0.25">
      <c r="A31" s="6" t="s">
        <v>86</v>
      </c>
      <c r="B31" s="6" t="s">
        <v>24</v>
      </c>
      <c r="C31" s="7" t="s">
        <v>58</v>
      </c>
      <c r="D31" s="7" t="s">
        <v>102</v>
      </c>
      <c r="E31" s="8">
        <f>F31/100*85</f>
        <v>170000</v>
      </c>
      <c r="F31" s="8">
        <v>200000</v>
      </c>
      <c r="G31" s="6" t="s">
        <v>53</v>
      </c>
      <c r="H31" s="6" t="s">
        <v>37</v>
      </c>
      <c r="I31" s="9" t="s">
        <v>45</v>
      </c>
      <c r="J31" s="19" t="s">
        <v>220</v>
      </c>
      <c r="K31" s="6">
        <v>0</v>
      </c>
      <c r="L31" s="6">
        <v>0</v>
      </c>
      <c r="M31" s="8">
        <f>E31</f>
        <v>170000</v>
      </c>
      <c r="N31" s="11" t="s">
        <v>260</v>
      </c>
    </row>
    <row r="32" spans="1:14" ht="30" x14ac:dyDescent="0.25">
      <c r="A32" s="6" t="s">
        <v>71</v>
      </c>
      <c r="B32" s="6" t="s">
        <v>20</v>
      </c>
      <c r="C32" s="12" t="s">
        <v>18</v>
      </c>
      <c r="D32" s="7" t="s">
        <v>21</v>
      </c>
      <c r="E32" s="8">
        <v>1020000</v>
      </c>
      <c r="F32" s="8">
        <v>1200000</v>
      </c>
      <c r="G32" s="6" t="s">
        <v>36</v>
      </c>
      <c r="H32" s="6" t="s">
        <v>37</v>
      </c>
      <c r="I32" s="13" t="s">
        <v>41</v>
      </c>
      <c r="J32" s="19" t="s">
        <v>220</v>
      </c>
      <c r="K32" s="8">
        <f>E32</f>
        <v>1020000</v>
      </c>
      <c r="L32" s="6">
        <v>0</v>
      </c>
      <c r="M32" s="6">
        <v>0</v>
      </c>
      <c r="N32" s="11" t="s">
        <v>260</v>
      </c>
    </row>
    <row r="33" spans="1:14" ht="60" x14ac:dyDescent="0.25">
      <c r="A33" s="6" t="s">
        <v>82</v>
      </c>
      <c r="B33" s="6" t="s">
        <v>20</v>
      </c>
      <c r="C33" s="7" t="s">
        <v>258</v>
      </c>
      <c r="D33" s="7" t="s">
        <v>52</v>
      </c>
      <c r="E33" s="8">
        <f>F33/100*85</f>
        <v>42500</v>
      </c>
      <c r="F33" s="8">
        <v>50000</v>
      </c>
      <c r="G33" s="6" t="s">
        <v>44</v>
      </c>
      <c r="H33" s="6" t="s">
        <v>37</v>
      </c>
      <c r="I33" s="9" t="s">
        <v>45</v>
      </c>
      <c r="J33" s="6" t="s">
        <v>220</v>
      </c>
      <c r="K33" s="16">
        <v>0</v>
      </c>
      <c r="L33" s="18">
        <v>0</v>
      </c>
      <c r="M33" s="18">
        <f>E33</f>
        <v>42500</v>
      </c>
      <c r="N33" s="11" t="s">
        <v>260</v>
      </c>
    </row>
    <row r="34" spans="1:14" ht="30" x14ac:dyDescent="0.25">
      <c r="A34" s="6" t="s">
        <v>97</v>
      </c>
      <c r="B34" s="6" t="s">
        <v>20</v>
      </c>
      <c r="C34" s="6" t="s">
        <v>96</v>
      </c>
      <c r="D34" s="7" t="s">
        <v>105</v>
      </c>
      <c r="E34" s="8">
        <f>F34/100*85</f>
        <v>212500</v>
      </c>
      <c r="F34" s="8">
        <v>250000</v>
      </c>
      <c r="G34" s="6" t="s">
        <v>98</v>
      </c>
      <c r="H34" s="6" t="s">
        <v>37</v>
      </c>
      <c r="I34" s="9" t="s">
        <v>99</v>
      </c>
      <c r="J34" s="6" t="s">
        <v>220</v>
      </c>
      <c r="K34" s="6">
        <v>0</v>
      </c>
      <c r="L34" s="8">
        <v>0</v>
      </c>
      <c r="M34" s="8">
        <f>E34</f>
        <v>212500</v>
      </c>
      <c r="N34" s="11" t="s">
        <v>260</v>
      </c>
    </row>
    <row r="35" spans="1:14" x14ac:dyDescent="0.25">
      <c r="A35" s="6" t="s">
        <v>237</v>
      </c>
      <c r="B35" s="6" t="s">
        <v>20</v>
      </c>
      <c r="C35" s="7" t="s">
        <v>211</v>
      </c>
      <c r="D35" s="7" t="s">
        <v>226</v>
      </c>
      <c r="E35" s="8">
        <v>1135090.5</v>
      </c>
      <c r="F35" s="8">
        <f>E35/85*100</f>
        <v>1335400.5882352942</v>
      </c>
      <c r="G35" s="6" t="s">
        <v>36</v>
      </c>
      <c r="H35" s="6"/>
      <c r="I35" s="9" t="s">
        <v>63</v>
      </c>
      <c r="J35" s="6" t="s">
        <v>220</v>
      </c>
      <c r="K35" s="8">
        <f>E35</f>
        <v>1135090.5</v>
      </c>
      <c r="L35" s="6">
        <v>0</v>
      </c>
      <c r="M35" s="6">
        <v>0</v>
      </c>
      <c r="N35" s="11" t="s">
        <v>260</v>
      </c>
    </row>
    <row r="36" spans="1:14" ht="45" x14ac:dyDescent="0.25">
      <c r="A36" s="6" t="s">
        <v>69</v>
      </c>
      <c r="B36" s="6" t="s">
        <v>57</v>
      </c>
      <c r="C36" s="7" t="s">
        <v>15</v>
      </c>
      <c r="D36" s="7" t="s">
        <v>16</v>
      </c>
      <c r="E36" s="8">
        <v>1108287.6895000001</v>
      </c>
      <c r="F36" s="8">
        <v>1303867.8700000001</v>
      </c>
      <c r="G36" s="6" t="s">
        <v>36</v>
      </c>
      <c r="H36" s="6" t="s">
        <v>37</v>
      </c>
      <c r="I36" s="9" t="s">
        <v>39</v>
      </c>
      <c r="J36" s="16" t="s">
        <v>218</v>
      </c>
      <c r="K36" s="15">
        <v>0</v>
      </c>
      <c r="L36" s="18">
        <f>1152041-K51-K57</f>
        <v>931041</v>
      </c>
      <c r="M36" s="18">
        <f>E36-L36</f>
        <v>177246.68950000009</v>
      </c>
      <c r="N36" s="11" t="s">
        <v>260</v>
      </c>
    </row>
    <row r="37" spans="1:14" ht="45" customHeight="1" x14ac:dyDescent="0.25">
      <c r="A37" s="6" t="s">
        <v>85</v>
      </c>
      <c r="B37" s="6" t="s">
        <v>57</v>
      </c>
      <c r="C37" s="6" t="s">
        <v>223</v>
      </c>
      <c r="D37" s="7" t="s">
        <v>224</v>
      </c>
      <c r="E37" s="8">
        <v>340699.13</v>
      </c>
      <c r="F37" s="8">
        <v>232427</v>
      </c>
      <c r="G37" s="6" t="s">
        <v>53</v>
      </c>
      <c r="H37" s="6" t="s">
        <v>37</v>
      </c>
      <c r="I37" s="6" t="s">
        <v>64</v>
      </c>
      <c r="J37" s="6" t="s">
        <v>218</v>
      </c>
      <c r="K37" s="8">
        <f>E37</f>
        <v>340699.13</v>
      </c>
      <c r="L37" s="6">
        <v>0</v>
      </c>
      <c r="M37" s="6">
        <v>0</v>
      </c>
      <c r="N37" s="11" t="s">
        <v>260</v>
      </c>
    </row>
    <row r="38" spans="1:14" ht="30" x14ac:dyDescent="0.25">
      <c r="A38" s="6" t="s">
        <v>91</v>
      </c>
      <c r="B38" s="6" t="s">
        <v>57</v>
      </c>
      <c r="C38" s="7" t="s">
        <v>60</v>
      </c>
      <c r="D38" s="7" t="s">
        <v>225</v>
      </c>
      <c r="E38" s="8">
        <v>225446.35</v>
      </c>
      <c r="F38" s="8">
        <v>265231</v>
      </c>
      <c r="G38" s="6" t="s">
        <v>59</v>
      </c>
      <c r="H38" s="6" t="s">
        <v>37</v>
      </c>
      <c r="I38" s="9" t="s">
        <v>64</v>
      </c>
      <c r="J38" s="6" t="s">
        <v>220</v>
      </c>
      <c r="K38" s="18">
        <f>E38</f>
        <v>225446.35</v>
      </c>
      <c r="L38" s="6">
        <v>0</v>
      </c>
      <c r="M38" s="6">
        <v>0</v>
      </c>
      <c r="N38" s="11" t="s">
        <v>260</v>
      </c>
    </row>
    <row r="39" spans="1:14" ht="45" x14ac:dyDescent="0.25">
      <c r="A39" s="6" t="s">
        <v>187</v>
      </c>
      <c r="B39" s="21" t="s">
        <v>112</v>
      </c>
      <c r="C39" s="7" t="s">
        <v>111</v>
      </c>
      <c r="D39" s="7" t="s">
        <v>111</v>
      </c>
      <c r="E39" s="27">
        <f>F39*0.85</f>
        <v>212500</v>
      </c>
      <c r="F39" s="27">
        <v>250000</v>
      </c>
      <c r="G39" s="7" t="s">
        <v>113</v>
      </c>
      <c r="H39" s="6" t="s">
        <v>37</v>
      </c>
      <c r="I39" s="6" t="s">
        <v>45</v>
      </c>
      <c r="J39" s="6" t="s">
        <v>220</v>
      </c>
      <c r="K39" s="27">
        <f>E39</f>
        <v>212500</v>
      </c>
      <c r="L39" s="6">
        <v>0</v>
      </c>
      <c r="M39" s="6">
        <v>0</v>
      </c>
      <c r="N39" s="11" t="s">
        <v>261</v>
      </c>
    </row>
    <row r="40" spans="1:14" ht="30" x14ac:dyDescent="0.25">
      <c r="A40" s="6" t="s">
        <v>188</v>
      </c>
      <c r="B40" s="6" t="s">
        <v>6</v>
      </c>
      <c r="C40" s="25" t="s">
        <v>228</v>
      </c>
      <c r="D40" s="7" t="s">
        <v>114</v>
      </c>
      <c r="E40" s="27">
        <v>1040121</v>
      </c>
      <c r="F40" s="27">
        <f>1040121*100/85</f>
        <v>1223671.7647058824</v>
      </c>
      <c r="G40" s="7" t="s">
        <v>113</v>
      </c>
      <c r="H40" s="6" t="s">
        <v>37</v>
      </c>
      <c r="I40" s="6" t="s">
        <v>45</v>
      </c>
      <c r="J40" s="6" t="s">
        <v>220</v>
      </c>
      <c r="K40" s="29">
        <f>E40</f>
        <v>1040121</v>
      </c>
      <c r="L40" s="19">
        <v>0</v>
      </c>
      <c r="M40" s="19">
        <v>0</v>
      </c>
      <c r="N40" s="11" t="s">
        <v>261</v>
      </c>
    </row>
    <row r="41" spans="1:14" ht="30" x14ac:dyDescent="0.25">
      <c r="A41" s="16" t="s">
        <v>242</v>
      </c>
      <c r="B41" s="16" t="s">
        <v>6</v>
      </c>
      <c r="C41" s="30" t="s">
        <v>229</v>
      </c>
      <c r="D41" s="31" t="s">
        <v>114</v>
      </c>
      <c r="E41" s="32">
        <f>F41/100*85</f>
        <v>283929</v>
      </c>
      <c r="F41" s="32">
        <v>334034.1176470588</v>
      </c>
      <c r="G41" s="31" t="s">
        <v>113</v>
      </c>
      <c r="H41" s="16" t="s">
        <v>37</v>
      </c>
      <c r="I41" s="33" t="s">
        <v>45</v>
      </c>
      <c r="J41" s="16" t="s">
        <v>220</v>
      </c>
      <c r="K41" s="6">
        <v>0</v>
      </c>
      <c r="L41" s="27">
        <f>E41</f>
        <v>283929</v>
      </c>
      <c r="M41" s="6">
        <v>0</v>
      </c>
      <c r="N41" s="11" t="s">
        <v>261</v>
      </c>
    </row>
    <row r="42" spans="1:14" ht="30" x14ac:dyDescent="0.25">
      <c r="A42" s="6" t="s">
        <v>189</v>
      </c>
      <c r="B42" s="6" t="s">
        <v>17</v>
      </c>
      <c r="C42" s="7" t="s">
        <v>115</v>
      </c>
      <c r="D42" s="7" t="s">
        <v>116</v>
      </c>
      <c r="E42" s="27">
        <f t="shared" ref="E42:E76" si="1">F42*0.85</f>
        <v>935000</v>
      </c>
      <c r="F42" s="27">
        <v>1100000</v>
      </c>
      <c r="G42" s="7" t="s">
        <v>113</v>
      </c>
      <c r="H42" s="6" t="s">
        <v>37</v>
      </c>
      <c r="I42" s="9" t="s">
        <v>45</v>
      </c>
      <c r="J42" s="6" t="s">
        <v>220</v>
      </c>
      <c r="K42" s="27">
        <f>E42</f>
        <v>935000</v>
      </c>
      <c r="L42" s="6">
        <v>0</v>
      </c>
      <c r="M42" s="6">
        <v>0</v>
      </c>
      <c r="N42" s="11" t="s">
        <v>261</v>
      </c>
    </row>
    <row r="43" spans="1:14" ht="30" x14ac:dyDescent="0.25">
      <c r="A43" s="6" t="s">
        <v>190</v>
      </c>
      <c r="B43" s="6" t="s">
        <v>17</v>
      </c>
      <c r="C43" s="7" t="s">
        <v>118</v>
      </c>
      <c r="D43" s="6" t="s">
        <v>117</v>
      </c>
      <c r="E43" s="27">
        <f t="shared" si="1"/>
        <v>537064.85</v>
      </c>
      <c r="F43" s="27">
        <v>631841</v>
      </c>
      <c r="G43" s="7" t="s">
        <v>113</v>
      </c>
      <c r="H43" s="6" t="s">
        <v>37</v>
      </c>
      <c r="I43" s="9" t="s">
        <v>99</v>
      </c>
      <c r="J43" s="6" t="s">
        <v>220</v>
      </c>
      <c r="K43" s="27">
        <v>0</v>
      </c>
      <c r="L43" s="27">
        <f>E43</f>
        <v>537064.85</v>
      </c>
      <c r="M43" s="6">
        <v>0</v>
      </c>
      <c r="N43" s="11" t="s">
        <v>261</v>
      </c>
    </row>
    <row r="44" spans="1:14" ht="30" x14ac:dyDescent="0.25">
      <c r="A44" s="6" t="s">
        <v>191</v>
      </c>
      <c r="B44" s="6" t="s">
        <v>22</v>
      </c>
      <c r="C44" s="7" t="s">
        <v>119</v>
      </c>
      <c r="D44" s="7" t="s">
        <v>119</v>
      </c>
      <c r="E44" s="27">
        <f t="shared" si="1"/>
        <v>117968.49949999999</v>
      </c>
      <c r="F44" s="27">
        <v>138786.47</v>
      </c>
      <c r="G44" s="7" t="s">
        <v>113</v>
      </c>
      <c r="H44" s="6" t="s">
        <v>37</v>
      </c>
      <c r="I44" s="9" t="s">
        <v>45</v>
      </c>
      <c r="J44" s="6" t="s">
        <v>220</v>
      </c>
      <c r="K44" s="27">
        <f>E44</f>
        <v>117968.49949999999</v>
      </c>
      <c r="L44" s="6">
        <v>0</v>
      </c>
      <c r="M44" s="6">
        <v>0</v>
      </c>
      <c r="N44" s="11" t="s">
        <v>261</v>
      </c>
    </row>
    <row r="45" spans="1:14" ht="30" x14ac:dyDescent="0.25">
      <c r="A45" s="6" t="s">
        <v>192</v>
      </c>
      <c r="B45" s="6" t="s">
        <v>49</v>
      </c>
      <c r="C45" s="6" t="s">
        <v>120</v>
      </c>
      <c r="D45" s="6" t="s">
        <v>120</v>
      </c>
      <c r="E45" s="27">
        <f t="shared" si="1"/>
        <v>340000</v>
      </c>
      <c r="F45" s="27">
        <v>400000</v>
      </c>
      <c r="G45" s="7" t="s">
        <v>113</v>
      </c>
      <c r="H45" s="6" t="s">
        <v>37</v>
      </c>
      <c r="I45" s="9" t="s">
        <v>63</v>
      </c>
      <c r="J45" s="6" t="s">
        <v>220</v>
      </c>
      <c r="K45" s="34">
        <f>E45</f>
        <v>340000</v>
      </c>
      <c r="L45" s="19">
        <v>0</v>
      </c>
      <c r="M45" s="19">
        <v>0</v>
      </c>
      <c r="N45" s="11" t="s">
        <v>261</v>
      </c>
    </row>
    <row r="46" spans="1:14" ht="30" x14ac:dyDescent="0.25">
      <c r="A46" s="6" t="s">
        <v>193</v>
      </c>
      <c r="B46" s="6" t="s">
        <v>49</v>
      </c>
      <c r="C46" s="7" t="s">
        <v>121</v>
      </c>
      <c r="D46" s="7" t="s">
        <v>121</v>
      </c>
      <c r="E46" s="27">
        <f t="shared" si="1"/>
        <v>425000</v>
      </c>
      <c r="F46" s="27">
        <v>500000</v>
      </c>
      <c r="G46" s="7" t="s">
        <v>113</v>
      </c>
      <c r="H46" s="6" t="s">
        <v>37</v>
      </c>
      <c r="I46" s="9" t="s">
        <v>45</v>
      </c>
      <c r="J46" s="6" t="s">
        <v>220</v>
      </c>
      <c r="K46" s="27">
        <f>E46</f>
        <v>425000</v>
      </c>
      <c r="L46" s="6">
        <v>0</v>
      </c>
      <c r="M46" s="6">
        <v>0</v>
      </c>
      <c r="N46" s="11" t="s">
        <v>261</v>
      </c>
    </row>
    <row r="47" spans="1:14" x14ac:dyDescent="0.25">
      <c r="A47" s="6" t="s">
        <v>174</v>
      </c>
      <c r="B47" s="6" t="s">
        <v>144</v>
      </c>
      <c r="C47" s="7" t="s">
        <v>149</v>
      </c>
      <c r="D47" s="7" t="s">
        <v>149</v>
      </c>
      <c r="E47" s="27">
        <f t="shared" si="1"/>
        <v>84150</v>
      </c>
      <c r="F47" s="27">
        <v>99000</v>
      </c>
      <c r="G47" s="7" t="s">
        <v>152</v>
      </c>
      <c r="H47" s="6" t="s">
        <v>37</v>
      </c>
      <c r="I47" s="9"/>
      <c r="J47" s="6" t="s">
        <v>220</v>
      </c>
      <c r="K47" s="6">
        <v>0</v>
      </c>
      <c r="L47" s="6">
        <v>0</v>
      </c>
      <c r="M47" s="27">
        <f t="shared" ref="M47:M52" si="2">E47</f>
        <v>84150</v>
      </c>
      <c r="N47" s="11" t="s">
        <v>261</v>
      </c>
    </row>
    <row r="48" spans="1:14" x14ac:dyDescent="0.25">
      <c r="A48" s="6" t="s">
        <v>175</v>
      </c>
      <c r="B48" s="6" t="s">
        <v>144</v>
      </c>
      <c r="C48" s="7" t="s">
        <v>150</v>
      </c>
      <c r="D48" s="7" t="s">
        <v>150</v>
      </c>
      <c r="E48" s="27">
        <f t="shared" si="1"/>
        <v>85000</v>
      </c>
      <c r="F48" s="27">
        <v>100000</v>
      </c>
      <c r="G48" s="7" t="s">
        <v>152</v>
      </c>
      <c r="H48" s="6" t="s">
        <v>37</v>
      </c>
      <c r="I48" s="9"/>
      <c r="J48" s="6" t="s">
        <v>220</v>
      </c>
      <c r="K48" s="6">
        <v>0</v>
      </c>
      <c r="L48" s="6">
        <v>0</v>
      </c>
      <c r="M48" s="27">
        <f t="shared" si="2"/>
        <v>85000</v>
      </c>
      <c r="N48" s="11" t="s">
        <v>261</v>
      </c>
    </row>
    <row r="49" spans="1:14" x14ac:dyDescent="0.25">
      <c r="A49" s="6" t="s">
        <v>177</v>
      </c>
      <c r="B49" s="6" t="s">
        <v>144</v>
      </c>
      <c r="C49" s="7" t="s">
        <v>149</v>
      </c>
      <c r="D49" s="7" t="s">
        <v>149</v>
      </c>
      <c r="E49" s="27">
        <f t="shared" si="1"/>
        <v>127500</v>
      </c>
      <c r="F49" s="27">
        <v>150000</v>
      </c>
      <c r="G49" s="7" t="s">
        <v>154</v>
      </c>
      <c r="H49" s="6" t="s">
        <v>37</v>
      </c>
      <c r="I49" s="9"/>
      <c r="J49" s="6" t="s">
        <v>220</v>
      </c>
      <c r="K49" s="6">
        <v>0</v>
      </c>
      <c r="L49" s="6">
        <v>0</v>
      </c>
      <c r="M49" s="27">
        <f t="shared" si="2"/>
        <v>127500</v>
      </c>
      <c r="N49" s="11" t="s">
        <v>261</v>
      </c>
    </row>
    <row r="50" spans="1:14" ht="30" x14ac:dyDescent="0.25">
      <c r="A50" s="6" t="s">
        <v>178</v>
      </c>
      <c r="B50" s="6" t="s">
        <v>144</v>
      </c>
      <c r="C50" s="7" t="s">
        <v>153</v>
      </c>
      <c r="D50" s="7" t="s">
        <v>153</v>
      </c>
      <c r="E50" s="27">
        <f t="shared" si="1"/>
        <v>85000</v>
      </c>
      <c r="F50" s="27">
        <v>100000</v>
      </c>
      <c r="G50" s="7" t="s">
        <v>154</v>
      </c>
      <c r="H50" s="6" t="s">
        <v>37</v>
      </c>
      <c r="I50" s="9"/>
      <c r="J50" s="6" t="s">
        <v>220</v>
      </c>
      <c r="K50" s="6">
        <v>0</v>
      </c>
      <c r="L50" s="6">
        <v>0</v>
      </c>
      <c r="M50" s="27">
        <f t="shared" si="2"/>
        <v>85000</v>
      </c>
      <c r="N50" s="11" t="s">
        <v>261</v>
      </c>
    </row>
    <row r="51" spans="1:14" x14ac:dyDescent="0.25">
      <c r="A51" s="6" t="s">
        <v>182</v>
      </c>
      <c r="B51" s="6" t="s">
        <v>144</v>
      </c>
      <c r="C51" s="7" t="s">
        <v>159</v>
      </c>
      <c r="D51" s="7" t="s">
        <v>159</v>
      </c>
      <c r="E51" s="27">
        <f t="shared" si="1"/>
        <v>1275000</v>
      </c>
      <c r="F51" s="27">
        <v>1500000</v>
      </c>
      <c r="G51" s="6" t="s">
        <v>162</v>
      </c>
      <c r="H51" s="6" t="s">
        <v>37</v>
      </c>
      <c r="I51" s="9"/>
      <c r="J51" s="6" t="s">
        <v>220</v>
      </c>
      <c r="K51" s="6">
        <v>0</v>
      </c>
      <c r="L51" s="6">
        <v>0</v>
      </c>
      <c r="M51" s="27">
        <f t="shared" si="2"/>
        <v>1275000</v>
      </c>
      <c r="N51" s="11" t="s">
        <v>261</v>
      </c>
    </row>
    <row r="52" spans="1:14" x14ac:dyDescent="0.25">
      <c r="A52" s="6" t="s">
        <v>185</v>
      </c>
      <c r="B52" s="6" t="s">
        <v>144</v>
      </c>
      <c r="C52" s="7" t="s">
        <v>163</v>
      </c>
      <c r="D52" s="7" t="s">
        <v>163</v>
      </c>
      <c r="E52" s="27">
        <f t="shared" si="1"/>
        <v>7650000</v>
      </c>
      <c r="F52" s="27">
        <v>9000000</v>
      </c>
      <c r="G52" s="6" t="s">
        <v>165</v>
      </c>
      <c r="H52" s="6" t="s">
        <v>37</v>
      </c>
      <c r="I52" s="9"/>
      <c r="J52" s="6" t="s">
        <v>220</v>
      </c>
      <c r="K52" s="16">
        <v>0</v>
      </c>
      <c r="L52" s="16">
        <v>0</v>
      </c>
      <c r="M52" s="32">
        <f t="shared" si="2"/>
        <v>7650000</v>
      </c>
      <c r="N52" s="11" t="s">
        <v>261</v>
      </c>
    </row>
    <row r="53" spans="1:14" ht="45" x14ac:dyDescent="0.25">
      <c r="A53" s="6" t="s">
        <v>194</v>
      </c>
      <c r="B53" s="6" t="s">
        <v>12</v>
      </c>
      <c r="C53" s="12" t="s">
        <v>230</v>
      </c>
      <c r="D53" s="7" t="s">
        <v>122</v>
      </c>
      <c r="E53" s="27">
        <f t="shared" si="1"/>
        <v>170850</v>
      </c>
      <c r="F53" s="27">
        <v>201000</v>
      </c>
      <c r="G53" s="7" t="s">
        <v>113</v>
      </c>
      <c r="H53" s="6" t="s">
        <v>37</v>
      </c>
      <c r="I53" s="9" t="s">
        <v>45</v>
      </c>
      <c r="J53" s="6" t="s">
        <v>220</v>
      </c>
      <c r="K53" s="27">
        <f>E53</f>
        <v>170850</v>
      </c>
      <c r="L53" s="6">
        <v>0</v>
      </c>
      <c r="M53" s="6">
        <v>0</v>
      </c>
      <c r="N53" s="11" t="s">
        <v>261</v>
      </c>
    </row>
    <row r="54" spans="1:14" ht="30" x14ac:dyDescent="0.25">
      <c r="A54" s="6" t="s">
        <v>195</v>
      </c>
      <c r="B54" s="6" t="s">
        <v>30</v>
      </c>
      <c r="C54" s="7" t="s">
        <v>123</v>
      </c>
      <c r="D54" s="6" t="s">
        <v>123</v>
      </c>
      <c r="E54" s="27">
        <f t="shared" si="1"/>
        <v>223994.15899999999</v>
      </c>
      <c r="F54" s="27">
        <v>263522.53999999998</v>
      </c>
      <c r="G54" s="7" t="s">
        <v>113</v>
      </c>
      <c r="H54" s="6" t="s">
        <v>37</v>
      </c>
      <c r="I54" s="9" t="s">
        <v>64</v>
      </c>
      <c r="J54" s="6" t="s">
        <v>218</v>
      </c>
      <c r="K54" s="27">
        <f>E54</f>
        <v>223994.15899999999</v>
      </c>
      <c r="L54" s="6">
        <v>0</v>
      </c>
      <c r="M54" s="6">
        <v>0</v>
      </c>
      <c r="N54" s="11" t="s">
        <v>261</v>
      </c>
    </row>
    <row r="55" spans="1:14" ht="30" x14ac:dyDescent="0.25">
      <c r="A55" s="6" t="s">
        <v>196</v>
      </c>
      <c r="B55" s="6" t="s">
        <v>30</v>
      </c>
      <c r="C55" s="7" t="s">
        <v>125</v>
      </c>
      <c r="D55" s="6" t="s">
        <v>124</v>
      </c>
      <c r="E55" s="27">
        <f t="shared" si="1"/>
        <v>199750</v>
      </c>
      <c r="F55" s="27">
        <v>235000</v>
      </c>
      <c r="G55" s="7" t="s">
        <v>113</v>
      </c>
      <c r="H55" s="6" t="s">
        <v>37</v>
      </c>
      <c r="I55" s="9" t="s">
        <v>267</v>
      </c>
      <c r="J55" s="19" t="s">
        <v>220</v>
      </c>
      <c r="K55" s="27">
        <f>E55</f>
        <v>199750</v>
      </c>
      <c r="L55" s="6">
        <v>0</v>
      </c>
      <c r="M55" s="6">
        <v>0</v>
      </c>
      <c r="N55" s="11" t="s">
        <v>261</v>
      </c>
    </row>
    <row r="56" spans="1:14" ht="30" x14ac:dyDescent="0.25">
      <c r="A56" s="6" t="s">
        <v>197</v>
      </c>
      <c r="B56" s="6" t="s">
        <v>30</v>
      </c>
      <c r="C56" s="7" t="s">
        <v>126</v>
      </c>
      <c r="D56" s="6" t="s">
        <v>126</v>
      </c>
      <c r="E56" s="27">
        <f t="shared" si="1"/>
        <v>255000</v>
      </c>
      <c r="F56" s="27">
        <v>300000</v>
      </c>
      <c r="G56" s="7" t="s">
        <v>113</v>
      </c>
      <c r="H56" s="6" t="s">
        <v>37</v>
      </c>
      <c r="I56" s="9" t="s">
        <v>45</v>
      </c>
      <c r="J56" s="19" t="s">
        <v>220</v>
      </c>
      <c r="K56" s="29">
        <f>E56</f>
        <v>255000</v>
      </c>
      <c r="L56" s="6">
        <v>0</v>
      </c>
      <c r="M56" s="19">
        <v>0</v>
      </c>
      <c r="N56" s="11" t="s">
        <v>261</v>
      </c>
    </row>
    <row r="57" spans="1:14" ht="30" x14ac:dyDescent="0.25">
      <c r="A57" s="6" t="s">
        <v>198</v>
      </c>
      <c r="B57" s="6" t="s">
        <v>30</v>
      </c>
      <c r="C57" s="7" t="s">
        <v>127</v>
      </c>
      <c r="D57" s="6" t="s">
        <v>127</v>
      </c>
      <c r="E57" s="27">
        <f t="shared" si="1"/>
        <v>221000</v>
      </c>
      <c r="F57" s="27">
        <v>260000</v>
      </c>
      <c r="G57" s="7" t="s">
        <v>113</v>
      </c>
      <c r="H57" s="6" t="s">
        <v>37</v>
      </c>
      <c r="I57" s="9" t="s">
        <v>45</v>
      </c>
      <c r="J57" s="6" t="s">
        <v>220</v>
      </c>
      <c r="K57" s="27">
        <f>E57</f>
        <v>221000</v>
      </c>
      <c r="L57" s="6">
        <v>0</v>
      </c>
      <c r="M57" s="6">
        <v>0</v>
      </c>
      <c r="N57" s="11" t="s">
        <v>261</v>
      </c>
    </row>
    <row r="58" spans="1:14" ht="30" x14ac:dyDescent="0.25">
      <c r="A58" s="6" t="s">
        <v>199</v>
      </c>
      <c r="B58" s="9" t="s">
        <v>30</v>
      </c>
      <c r="C58" s="7" t="s">
        <v>128</v>
      </c>
      <c r="D58" s="7" t="s">
        <v>128</v>
      </c>
      <c r="E58" s="27">
        <f t="shared" si="1"/>
        <v>170000</v>
      </c>
      <c r="F58" s="27">
        <v>200000</v>
      </c>
      <c r="G58" s="7" t="s">
        <v>113</v>
      </c>
      <c r="H58" s="6" t="s">
        <v>37</v>
      </c>
      <c r="I58" s="9" t="s">
        <v>45</v>
      </c>
      <c r="J58" s="16" t="s">
        <v>220</v>
      </c>
      <c r="K58" s="27">
        <f>E58</f>
        <v>170000</v>
      </c>
      <c r="L58" s="6">
        <v>0</v>
      </c>
      <c r="M58" s="6">
        <v>0</v>
      </c>
      <c r="N58" s="11" t="s">
        <v>261</v>
      </c>
    </row>
    <row r="59" spans="1:14" ht="30" x14ac:dyDescent="0.25">
      <c r="A59" s="6" t="s">
        <v>200</v>
      </c>
      <c r="B59" s="9" t="s">
        <v>129</v>
      </c>
      <c r="C59" s="25" t="s">
        <v>233</v>
      </c>
      <c r="D59" s="7" t="s">
        <v>132</v>
      </c>
      <c r="E59" s="27">
        <f t="shared" si="1"/>
        <v>425000</v>
      </c>
      <c r="F59" s="27">
        <v>500000</v>
      </c>
      <c r="G59" s="7" t="s">
        <v>113</v>
      </c>
      <c r="H59" s="6" t="s">
        <v>37</v>
      </c>
      <c r="I59" s="9" t="s">
        <v>45</v>
      </c>
      <c r="J59" s="6" t="s">
        <v>220</v>
      </c>
      <c r="K59" s="27">
        <f>E59</f>
        <v>425000</v>
      </c>
      <c r="L59" s="6">
        <v>0</v>
      </c>
      <c r="M59" s="6">
        <v>0</v>
      </c>
      <c r="N59" s="11" t="s">
        <v>261</v>
      </c>
    </row>
    <row r="60" spans="1:14" ht="30" x14ac:dyDescent="0.25">
      <c r="A60" s="6" t="s">
        <v>201</v>
      </c>
      <c r="B60" s="6" t="s">
        <v>129</v>
      </c>
      <c r="C60" s="7" t="s">
        <v>131</v>
      </c>
      <c r="D60" s="7" t="s">
        <v>131</v>
      </c>
      <c r="E60" s="27">
        <f t="shared" si="1"/>
        <v>3315000</v>
      </c>
      <c r="F60" s="27">
        <v>3900000</v>
      </c>
      <c r="G60" s="7" t="s">
        <v>113</v>
      </c>
      <c r="H60" s="6" t="s">
        <v>37</v>
      </c>
      <c r="I60" s="9" t="s">
        <v>45</v>
      </c>
      <c r="J60" s="16" t="s">
        <v>220</v>
      </c>
      <c r="K60" s="32">
        <v>0</v>
      </c>
      <c r="L60" s="32">
        <f>E60</f>
        <v>3315000</v>
      </c>
      <c r="M60" s="16">
        <v>0</v>
      </c>
      <c r="N60" s="11" t="s">
        <v>261</v>
      </c>
    </row>
    <row r="61" spans="1:14" ht="30" x14ac:dyDescent="0.25">
      <c r="A61" s="6" t="s">
        <v>202</v>
      </c>
      <c r="B61" s="6" t="s">
        <v>129</v>
      </c>
      <c r="C61" s="7" t="s">
        <v>130</v>
      </c>
      <c r="D61" s="7" t="s">
        <v>130</v>
      </c>
      <c r="E61" s="27">
        <f t="shared" si="1"/>
        <v>1780818</v>
      </c>
      <c r="F61" s="27">
        <v>2095080</v>
      </c>
      <c r="G61" s="7" t="s">
        <v>133</v>
      </c>
      <c r="H61" s="6" t="s">
        <v>37</v>
      </c>
      <c r="I61" s="9" t="s">
        <v>99</v>
      </c>
      <c r="J61" s="6" t="s">
        <v>218</v>
      </c>
      <c r="K61" s="27">
        <f>E61</f>
        <v>1780818</v>
      </c>
      <c r="L61" s="16">
        <v>0</v>
      </c>
      <c r="M61" s="6">
        <v>0</v>
      </c>
      <c r="N61" s="11" t="s">
        <v>261</v>
      </c>
    </row>
    <row r="62" spans="1:14" ht="30" x14ac:dyDescent="0.25">
      <c r="A62" s="6" t="s">
        <v>203</v>
      </c>
      <c r="B62" s="6" t="s">
        <v>134</v>
      </c>
      <c r="C62" s="7" t="s">
        <v>135</v>
      </c>
      <c r="D62" s="6" t="s">
        <v>135</v>
      </c>
      <c r="E62" s="27">
        <f t="shared" si="1"/>
        <v>1020000</v>
      </c>
      <c r="F62" s="27">
        <v>1200000</v>
      </c>
      <c r="G62" s="7" t="s">
        <v>113</v>
      </c>
      <c r="H62" s="6" t="s">
        <v>37</v>
      </c>
      <c r="I62" s="9" t="s">
        <v>137</v>
      </c>
      <c r="J62" s="6" t="s">
        <v>220</v>
      </c>
      <c r="K62" s="27">
        <f>E62</f>
        <v>1020000</v>
      </c>
      <c r="L62" s="16">
        <v>0</v>
      </c>
      <c r="M62" s="6">
        <v>0</v>
      </c>
      <c r="N62" s="11" t="s">
        <v>261</v>
      </c>
    </row>
    <row r="63" spans="1:14" ht="30" x14ac:dyDescent="0.25">
      <c r="A63" s="6" t="s">
        <v>210</v>
      </c>
      <c r="B63" s="6" t="s">
        <v>134</v>
      </c>
      <c r="C63" s="7" t="s">
        <v>143</v>
      </c>
      <c r="D63" s="7" t="s">
        <v>143</v>
      </c>
      <c r="E63" s="27">
        <f t="shared" si="1"/>
        <v>212500</v>
      </c>
      <c r="F63" s="27">
        <v>250000</v>
      </c>
      <c r="G63" s="6" t="s">
        <v>142</v>
      </c>
      <c r="H63" s="6" t="s">
        <v>37</v>
      </c>
      <c r="I63" s="9" t="s">
        <v>268</v>
      </c>
      <c r="J63" s="6" t="s">
        <v>220</v>
      </c>
      <c r="K63" s="27">
        <v>0</v>
      </c>
      <c r="L63" s="6">
        <v>0</v>
      </c>
      <c r="M63" s="27">
        <f>E63</f>
        <v>212500</v>
      </c>
      <c r="N63" s="11" t="s">
        <v>261</v>
      </c>
    </row>
    <row r="64" spans="1:14" ht="30" x14ac:dyDescent="0.25">
      <c r="A64" s="6" t="s">
        <v>171</v>
      </c>
      <c r="B64" s="35" t="s">
        <v>269</v>
      </c>
      <c r="C64" s="7" t="s">
        <v>145</v>
      </c>
      <c r="D64" s="7" t="s">
        <v>145</v>
      </c>
      <c r="E64" s="27">
        <f t="shared" si="1"/>
        <v>1020000</v>
      </c>
      <c r="F64" s="27">
        <v>1200000</v>
      </c>
      <c r="G64" s="7" t="s">
        <v>148</v>
      </c>
      <c r="H64" s="6" t="s">
        <v>37</v>
      </c>
      <c r="I64" s="9"/>
      <c r="J64" s="6" t="s">
        <v>220</v>
      </c>
      <c r="K64" s="6">
        <v>0</v>
      </c>
      <c r="L64" s="6">
        <v>0</v>
      </c>
      <c r="M64" s="27">
        <f>E64</f>
        <v>1020000</v>
      </c>
      <c r="N64" s="11" t="s">
        <v>261</v>
      </c>
    </row>
    <row r="65" spans="1:14" ht="30" x14ac:dyDescent="0.25">
      <c r="A65" s="6" t="s">
        <v>172</v>
      </c>
      <c r="B65" s="35" t="s">
        <v>269</v>
      </c>
      <c r="C65" s="7" t="s">
        <v>146</v>
      </c>
      <c r="D65" s="7" t="s">
        <v>146</v>
      </c>
      <c r="E65" s="27">
        <f t="shared" si="1"/>
        <v>170000</v>
      </c>
      <c r="F65" s="27">
        <v>200000</v>
      </c>
      <c r="G65" s="7" t="s">
        <v>148</v>
      </c>
      <c r="H65" s="6" t="s">
        <v>37</v>
      </c>
      <c r="I65" s="9"/>
      <c r="J65" s="6" t="s">
        <v>220</v>
      </c>
      <c r="K65" s="6">
        <v>0</v>
      </c>
      <c r="L65" s="6">
        <v>0</v>
      </c>
      <c r="M65" s="27">
        <f>E65</f>
        <v>170000</v>
      </c>
      <c r="N65" s="11" t="s">
        <v>261</v>
      </c>
    </row>
    <row r="66" spans="1:14" ht="45" x14ac:dyDescent="0.25">
      <c r="A66" s="6" t="s">
        <v>204</v>
      </c>
      <c r="B66" s="6" t="s">
        <v>27</v>
      </c>
      <c r="C66" s="7" t="s">
        <v>136</v>
      </c>
      <c r="D66" s="7" t="s">
        <v>136</v>
      </c>
      <c r="E66" s="27">
        <f t="shared" si="1"/>
        <v>365940.69099999999</v>
      </c>
      <c r="F66" s="27">
        <v>430518.46</v>
      </c>
      <c r="G66" s="7" t="s">
        <v>113</v>
      </c>
      <c r="H66" s="6" t="s">
        <v>37</v>
      </c>
      <c r="I66" s="9" t="s">
        <v>99</v>
      </c>
      <c r="J66" s="6" t="s">
        <v>218</v>
      </c>
      <c r="K66" s="32">
        <f>E66</f>
        <v>365940.69099999999</v>
      </c>
      <c r="L66" s="16">
        <v>0</v>
      </c>
      <c r="M66" s="16">
        <v>0</v>
      </c>
      <c r="N66" s="11" t="s">
        <v>261</v>
      </c>
    </row>
    <row r="67" spans="1:14" ht="30" x14ac:dyDescent="0.25">
      <c r="A67" s="6" t="s">
        <v>173</v>
      </c>
      <c r="B67" s="6" t="s">
        <v>27</v>
      </c>
      <c r="C67" s="7" t="s">
        <v>147</v>
      </c>
      <c r="D67" s="7" t="s">
        <v>147</v>
      </c>
      <c r="E67" s="27">
        <f t="shared" si="1"/>
        <v>170000</v>
      </c>
      <c r="F67" s="27">
        <v>200000</v>
      </c>
      <c r="G67" s="7" t="s">
        <v>148</v>
      </c>
      <c r="H67" s="6" t="s">
        <v>37</v>
      </c>
      <c r="I67" s="9"/>
      <c r="J67" s="6" t="s">
        <v>220</v>
      </c>
      <c r="K67" s="16">
        <v>0</v>
      </c>
      <c r="L67" s="16">
        <v>0</v>
      </c>
      <c r="M67" s="27">
        <f>E67</f>
        <v>170000</v>
      </c>
      <c r="N67" s="11" t="s">
        <v>261</v>
      </c>
    </row>
    <row r="68" spans="1:14" ht="30" x14ac:dyDescent="0.25">
      <c r="A68" s="6" t="s">
        <v>176</v>
      </c>
      <c r="B68" s="6" t="s">
        <v>27</v>
      </c>
      <c r="C68" s="7" t="s">
        <v>151</v>
      </c>
      <c r="D68" s="7" t="s">
        <v>151</v>
      </c>
      <c r="E68" s="27">
        <f t="shared" si="1"/>
        <v>72760</v>
      </c>
      <c r="F68" s="27">
        <v>85600</v>
      </c>
      <c r="G68" s="7" t="s">
        <v>152</v>
      </c>
      <c r="H68" s="6" t="s">
        <v>37</v>
      </c>
      <c r="I68" s="9"/>
      <c r="J68" s="6" t="s">
        <v>220</v>
      </c>
      <c r="K68" s="6">
        <v>0</v>
      </c>
      <c r="L68" s="16">
        <v>0</v>
      </c>
      <c r="M68" s="27">
        <f>E68</f>
        <v>72760</v>
      </c>
      <c r="N68" s="11" t="s">
        <v>261</v>
      </c>
    </row>
    <row r="69" spans="1:14" ht="30" x14ac:dyDescent="0.25">
      <c r="A69" s="6" t="s">
        <v>181</v>
      </c>
      <c r="B69" s="6" t="s">
        <v>27</v>
      </c>
      <c r="C69" s="7" t="s">
        <v>157</v>
      </c>
      <c r="D69" s="7" t="s">
        <v>157</v>
      </c>
      <c r="E69" s="27">
        <f t="shared" si="1"/>
        <v>85000</v>
      </c>
      <c r="F69" s="27">
        <v>100000</v>
      </c>
      <c r="G69" s="7" t="s">
        <v>158</v>
      </c>
      <c r="H69" s="6" t="s">
        <v>37</v>
      </c>
      <c r="I69" s="6"/>
      <c r="J69" s="6" t="s">
        <v>220</v>
      </c>
      <c r="K69" s="6">
        <v>0</v>
      </c>
      <c r="L69" s="16">
        <v>0</v>
      </c>
      <c r="M69" s="29">
        <f>E69</f>
        <v>85000</v>
      </c>
      <c r="N69" s="11" t="s">
        <v>261</v>
      </c>
    </row>
    <row r="70" spans="1:14" ht="30" x14ac:dyDescent="0.25">
      <c r="A70" s="6" t="s">
        <v>186</v>
      </c>
      <c r="B70" s="6" t="s">
        <v>27</v>
      </c>
      <c r="C70" s="7" t="s">
        <v>164</v>
      </c>
      <c r="D70" s="7" t="s">
        <v>164</v>
      </c>
      <c r="E70" s="27">
        <f t="shared" si="1"/>
        <v>425000</v>
      </c>
      <c r="F70" s="27">
        <v>500000</v>
      </c>
      <c r="G70" s="6" t="s">
        <v>165</v>
      </c>
      <c r="H70" s="6" t="s">
        <v>37</v>
      </c>
      <c r="I70" s="9"/>
      <c r="J70" s="19" t="s">
        <v>220</v>
      </c>
      <c r="K70" s="19">
        <v>0</v>
      </c>
      <c r="L70" s="19">
        <v>0</v>
      </c>
      <c r="M70" s="29">
        <f>E70</f>
        <v>425000</v>
      </c>
      <c r="N70" s="11" t="s">
        <v>261</v>
      </c>
    </row>
    <row r="71" spans="1:14" ht="30" x14ac:dyDescent="0.25">
      <c r="A71" s="6" t="s">
        <v>207</v>
      </c>
      <c r="B71" s="6" t="s">
        <v>9</v>
      </c>
      <c r="C71" s="36" t="s">
        <v>270</v>
      </c>
      <c r="D71" s="36" t="s">
        <v>271</v>
      </c>
      <c r="E71" s="27">
        <f t="shared" si="1"/>
        <v>34670.496999999996</v>
      </c>
      <c r="F71" s="27">
        <v>40788.82</v>
      </c>
      <c r="G71" s="7" t="s">
        <v>113</v>
      </c>
      <c r="H71" s="6" t="s">
        <v>37</v>
      </c>
      <c r="I71" s="9" t="s">
        <v>137</v>
      </c>
      <c r="J71" s="19" t="s">
        <v>220</v>
      </c>
      <c r="K71" s="27">
        <f>E71</f>
        <v>34670.496999999996</v>
      </c>
      <c r="L71" s="6">
        <v>0</v>
      </c>
      <c r="M71" s="6">
        <v>0</v>
      </c>
      <c r="N71" s="11" t="s">
        <v>261</v>
      </c>
    </row>
    <row r="72" spans="1:14" x14ac:dyDescent="0.25">
      <c r="A72" s="6" t="s">
        <v>183</v>
      </c>
      <c r="B72" s="6" t="s">
        <v>9</v>
      </c>
      <c r="C72" s="7" t="s">
        <v>160</v>
      </c>
      <c r="D72" s="7" t="s">
        <v>160</v>
      </c>
      <c r="E72" s="27">
        <f t="shared" si="1"/>
        <v>42500</v>
      </c>
      <c r="F72" s="27">
        <v>50000</v>
      </c>
      <c r="G72" s="6" t="s">
        <v>162</v>
      </c>
      <c r="H72" s="6" t="s">
        <v>37</v>
      </c>
      <c r="I72" s="9"/>
      <c r="J72" s="19" t="s">
        <v>220</v>
      </c>
      <c r="K72" s="6">
        <v>0</v>
      </c>
      <c r="L72" s="6">
        <v>0</v>
      </c>
      <c r="M72" s="27">
        <f>E72</f>
        <v>42500</v>
      </c>
      <c r="N72" s="11" t="s">
        <v>261</v>
      </c>
    </row>
    <row r="73" spans="1:14" ht="30" x14ac:dyDescent="0.25">
      <c r="A73" s="6" t="s">
        <v>272</v>
      </c>
      <c r="B73" s="6" t="s">
        <v>9</v>
      </c>
      <c r="C73" s="36" t="s">
        <v>270</v>
      </c>
      <c r="D73" s="36" t="s">
        <v>271</v>
      </c>
      <c r="E73" s="27">
        <f t="shared" si="1"/>
        <v>262329.49900000001</v>
      </c>
      <c r="F73" s="27">
        <v>308622.94</v>
      </c>
      <c r="G73" s="7" t="s">
        <v>113</v>
      </c>
      <c r="H73" s="6" t="s">
        <v>37</v>
      </c>
      <c r="I73" s="9" t="s">
        <v>137</v>
      </c>
      <c r="J73" s="19" t="s">
        <v>220</v>
      </c>
      <c r="K73" s="15">
        <v>0</v>
      </c>
      <c r="L73" s="34">
        <f>E73</f>
        <v>262329.49900000001</v>
      </c>
      <c r="M73" s="15">
        <v>0</v>
      </c>
      <c r="N73" s="11" t="s">
        <v>261</v>
      </c>
    </row>
    <row r="74" spans="1:14" ht="30" x14ac:dyDescent="0.25">
      <c r="A74" s="6" t="s">
        <v>208</v>
      </c>
      <c r="B74" s="6" t="s">
        <v>24</v>
      </c>
      <c r="C74" s="6" t="s">
        <v>140</v>
      </c>
      <c r="D74" s="6" t="s">
        <v>140</v>
      </c>
      <c r="E74" s="27">
        <f t="shared" si="1"/>
        <v>451982.10249999998</v>
      </c>
      <c r="F74" s="27">
        <v>531743.65</v>
      </c>
      <c r="G74" s="7" t="s">
        <v>113</v>
      </c>
      <c r="H74" s="6" t="s">
        <v>37</v>
      </c>
      <c r="I74" s="9" t="s">
        <v>99</v>
      </c>
      <c r="J74" s="19" t="s">
        <v>218</v>
      </c>
      <c r="K74" s="27">
        <f>E74</f>
        <v>451982.10249999998</v>
      </c>
      <c r="L74" s="6">
        <v>0</v>
      </c>
      <c r="M74" s="6">
        <v>0</v>
      </c>
      <c r="N74" s="11" t="s">
        <v>261</v>
      </c>
    </row>
    <row r="75" spans="1:14" ht="30" x14ac:dyDescent="0.25">
      <c r="A75" s="6" t="s">
        <v>180</v>
      </c>
      <c r="B75" s="6" t="s">
        <v>24</v>
      </c>
      <c r="C75" s="7" t="s">
        <v>156</v>
      </c>
      <c r="D75" s="7" t="s">
        <v>156</v>
      </c>
      <c r="E75" s="27">
        <f t="shared" si="1"/>
        <v>170000</v>
      </c>
      <c r="F75" s="27">
        <v>200000</v>
      </c>
      <c r="G75" s="7" t="s">
        <v>158</v>
      </c>
      <c r="H75" s="6" t="s">
        <v>37</v>
      </c>
      <c r="I75" s="9" t="s">
        <v>273</v>
      </c>
      <c r="J75" s="19" t="s">
        <v>220</v>
      </c>
      <c r="K75" s="6">
        <v>0</v>
      </c>
      <c r="L75" s="6">
        <v>0</v>
      </c>
      <c r="M75" s="27">
        <f>E75</f>
        <v>170000</v>
      </c>
      <c r="N75" s="11" t="s">
        <v>261</v>
      </c>
    </row>
    <row r="76" spans="1:14" ht="30" x14ac:dyDescent="0.25">
      <c r="A76" s="6" t="s">
        <v>184</v>
      </c>
      <c r="B76" s="6" t="s">
        <v>24</v>
      </c>
      <c r="C76" s="7" t="s">
        <v>161</v>
      </c>
      <c r="D76" s="7" t="s">
        <v>161</v>
      </c>
      <c r="E76" s="27">
        <f t="shared" si="1"/>
        <v>8500</v>
      </c>
      <c r="F76" s="27">
        <v>10000</v>
      </c>
      <c r="G76" s="6" t="s">
        <v>162</v>
      </c>
      <c r="H76" s="6" t="s">
        <v>37</v>
      </c>
      <c r="I76" s="9"/>
      <c r="J76" s="19" t="s">
        <v>220</v>
      </c>
      <c r="K76" s="6">
        <v>0</v>
      </c>
      <c r="L76" s="6">
        <v>0</v>
      </c>
      <c r="M76" s="27">
        <f>E76</f>
        <v>8500</v>
      </c>
      <c r="N76" s="11" t="s">
        <v>261</v>
      </c>
    </row>
    <row r="77" spans="1:14" ht="30" x14ac:dyDescent="0.25">
      <c r="A77" s="6" t="s">
        <v>209</v>
      </c>
      <c r="B77" s="6" t="s">
        <v>20</v>
      </c>
      <c r="C77" s="7" t="s">
        <v>141</v>
      </c>
      <c r="D77" s="7" t="s">
        <v>141</v>
      </c>
      <c r="E77" s="27">
        <f>F77/100*85</f>
        <v>2255090.5024999999</v>
      </c>
      <c r="F77" s="27">
        <v>2653047.65</v>
      </c>
      <c r="G77" s="7" t="s">
        <v>113</v>
      </c>
      <c r="H77" s="6" t="s">
        <v>37</v>
      </c>
      <c r="I77" s="9" t="s">
        <v>45</v>
      </c>
      <c r="J77" s="19" t="s">
        <v>220</v>
      </c>
      <c r="K77" s="27">
        <f>E77</f>
        <v>2255090.5024999999</v>
      </c>
      <c r="L77" s="6">
        <v>0</v>
      </c>
      <c r="M77" s="6">
        <v>0</v>
      </c>
      <c r="N77" s="11" t="s">
        <v>261</v>
      </c>
    </row>
    <row r="78" spans="1:14" ht="45" x14ac:dyDescent="0.25">
      <c r="A78" s="6"/>
      <c r="B78" s="6" t="s">
        <v>20</v>
      </c>
      <c r="C78" s="7" t="s">
        <v>274</v>
      </c>
      <c r="D78" s="7" t="s">
        <v>275</v>
      </c>
      <c r="E78" s="27">
        <f>F78*0.85</f>
        <v>170850</v>
      </c>
      <c r="F78" s="27">
        <v>201000</v>
      </c>
      <c r="G78" s="6" t="s">
        <v>162</v>
      </c>
      <c r="H78" s="6" t="s">
        <v>37</v>
      </c>
      <c r="I78" s="9" t="s">
        <v>45</v>
      </c>
      <c r="J78" s="6" t="s">
        <v>220</v>
      </c>
      <c r="K78" s="16">
        <v>0</v>
      </c>
      <c r="L78" s="16">
        <v>0</v>
      </c>
      <c r="M78" s="32">
        <f>E78</f>
        <v>170850</v>
      </c>
      <c r="N78" s="11" t="s">
        <v>261</v>
      </c>
    </row>
    <row r="79" spans="1:14" ht="30" x14ac:dyDescent="0.25">
      <c r="A79" s="6" t="s">
        <v>205</v>
      </c>
      <c r="B79" s="6" t="s">
        <v>57</v>
      </c>
      <c r="C79" s="7" t="s">
        <v>138</v>
      </c>
      <c r="D79" s="7" t="s">
        <v>138</v>
      </c>
      <c r="E79" s="27">
        <f>F79*0.85</f>
        <v>382500</v>
      </c>
      <c r="F79" s="27">
        <v>450000</v>
      </c>
      <c r="G79" s="7" t="s">
        <v>113</v>
      </c>
      <c r="H79" s="6" t="s">
        <v>37</v>
      </c>
      <c r="I79" s="9" t="s">
        <v>45</v>
      </c>
      <c r="J79" s="19" t="s">
        <v>220</v>
      </c>
      <c r="K79" s="32">
        <f>E79</f>
        <v>382500</v>
      </c>
      <c r="L79" s="16">
        <v>0</v>
      </c>
      <c r="M79" s="32">
        <v>0</v>
      </c>
      <c r="N79" s="11" t="s">
        <v>261</v>
      </c>
    </row>
    <row r="80" spans="1:14" ht="45" x14ac:dyDescent="0.25">
      <c r="A80" s="6" t="s">
        <v>206</v>
      </c>
      <c r="B80" s="6" t="s">
        <v>57</v>
      </c>
      <c r="C80" s="7" t="s">
        <v>139</v>
      </c>
      <c r="D80" s="7" t="s">
        <v>139</v>
      </c>
      <c r="E80" s="27">
        <f>F80*0.85</f>
        <v>255000</v>
      </c>
      <c r="F80" s="27">
        <v>300000</v>
      </c>
      <c r="G80" s="7" t="s">
        <v>113</v>
      </c>
      <c r="H80" s="6" t="s">
        <v>37</v>
      </c>
      <c r="I80" s="6" t="s">
        <v>63</v>
      </c>
      <c r="J80" s="6" t="s">
        <v>220</v>
      </c>
      <c r="K80" s="27">
        <f>E80</f>
        <v>255000</v>
      </c>
      <c r="L80" s="6">
        <v>0</v>
      </c>
      <c r="M80" s="27">
        <v>0</v>
      </c>
      <c r="N80" s="11" t="s">
        <v>261</v>
      </c>
    </row>
    <row r="81" spans="1:14" ht="30" x14ac:dyDescent="0.25">
      <c r="A81" s="6" t="s">
        <v>179</v>
      </c>
      <c r="B81" s="6"/>
      <c r="C81" s="7" t="s">
        <v>155</v>
      </c>
      <c r="D81" s="7" t="s">
        <v>155</v>
      </c>
      <c r="E81" s="27">
        <f>F81*0.85</f>
        <v>17000</v>
      </c>
      <c r="F81" s="27">
        <v>20000</v>
      </c>
      <c r="G81" s="7" t="s">
        <v>158</v>
      </c>
      <c r="H81" s="6" t="s">
        <v>37</v>
      </c>
      <c r="I81" s="9"/>
      <c r="J81" s="16" t="s">
        <v>220</v>
      </c>
      <c r="K81" s="6">
        <v>0</v>
      </c>
      <c r="L81" s="6">
        <v>0</v>
      </c>
      <c r="M81" s="27">
        <f>E81</f>
        <v>17000</v>
      </c>
      <c r="N81" s="11" t="s">
        <v>261</v>
      </c>
    </row>
    <row r="90" spans="1:14" x14ac:dyDescent="0.25">
      <c r="C90" s="2"/>
    </row>
  </sheetData>
  <autoFilter ref="A2:N88" xr:uid="{00000000-0001-0000-0000-000000000000}">
    <sortState xmlns:xlrd2="http://schemas.microsoft.com/office/spreadsheetml/2017/richdata2" ref="A3:N88">
      <sortCondition descending="1" ref="N2:N88"/>
    </sortState>
  </autoFilter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1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1F6F1-5B0F-4D78-9DBD-2C2E13A18939}">
  <dimension ref="A1:C8"/>
  <sheetViews>
    <sheetView workbookViewId="0">
      <selection activeCell="F23" sqref="F23"/>
    </sheetView>
  </sheetViews>
  <sheetFormatPr defaultRowHeight="15" x14ac:dyDescent="0.25"/>
  <cols>
    <col min="3" max="3" width="28.5703125" customWidth="1"/>
  </cols>
  <sheetData>
    <row r="1" spans="1:3" x14ac:dyDescent="0.25">
      <c r="A1" s="1" t="s">
        <v>254</v>
      </c>
      <c r="B1" s="1" t="s">
        <v>244</v>
      </c>
      <c r="C1" s="2" t="s">
        <v>266</v>
      </c>
    </row>
    <row r="2" spans="1:3" x14ac:dyDescent="0.25">
      <c r="A2" s="1"/>
      <c r="B2" s="1" t="s">
        <v>245</v>
      </c>
      <c r="C2" s="2" t="s">
        <v>265</v>
      </c>
    </row>
    <row r="3" spans="1:3" ht="23.25" x14ac:dyDescent="0.25">
      <c r="A3" s="1"/>
      <c r="B3" s="1" t="s">
        <v>246</v>
      </c>
      <c r="C3" s="2" t="s">
        <v>247</v>
      </c>
    </row>
    <row r="4" spans="1:3" x14ac:dyDescent="0.25">
      <c r="A4" s="1"/>
      <c r="B4" s="1" t="s">
        <v>248</v>
      </c>
      <c r="C4" s="2" t="s">
        <v>249</v>
      </c>
    </row>
    <row r="5" spans="1:3" x14ac:dyDescent="0.25">
      <c r="A5" s="1"/>
      <c r="B5" s="1" t="s">
        <v>250</v>
      </c>
      <c r="C5" s="2" t="s">
        <v>251</v>
      </c>
    </row>
    <row r="6" spans="1:3" x14ac:dyDescent="0.25">
      <c r="A6" s="1"/>
      <c r="B6" s="1" t="s">
        <v>252</v>
      </c>
      <c r="C6" s="2" t="s">
        <v>253</v>
      </c>
    </row>
    <row r="7" spans="1:3" x14ac:dyDescent="0.25">
      <c r="B7" s="1" t="s">
        <v>255</v>
      </c>
      <c r="C7" s="2" t="s">
        <v>256</v>
      </c>
    </row>
    <row r="8" spans="1:3" x14ac:dyDescent="0.25">
      <c r="B8" s="1" t="s">
        <v>257</v>
      </c>
      <c r="C8" s="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zásobník PZ</vt:lpstr>
      <vt:lpstr>použité skratky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tkacikova@ruzomberok.sk</dc:creator>
  <cp:lastModifiedBy>Mgr. Veronika Mikulková</cp:lastModifiedBy>
  <cp:lastPrinted>2024-09-04T09:01:03Z</cp:lastPrinted>
  <dcterms:created xsi:type="dcterms:W3CDTF">2024-06-04T14:16:57Z</dcterms:created>
  <dcterms:modified xsi:type="dcterms:W3CDTF">2024-10-23T08:57:22Z</dcterms:modified>
</cp:coreProperties>
</file>